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080"/>
  </bookViews>
  <sheets>
    <sheet name="Инвестиционный план" sheetId="1" r:id="rId1"/>
  </sheets>
  <definedNames>
    <definedName name="_xlnm.Print_Titles" localSheetId="0">'Инвестиционный план'!$4:$6</definedName>
    <definedName name="_xlnm.Print_Area" localSheetId="0">'Инвестиционный план'!$A$2:$R$296</definedName>
  </definedNames>
  <calcPr calcId="145621"/>
</workbook>
</file>

<file path=xl/calcChain.xml><?xml version="1.0" encoding="utf-8"?>
<calcChain xmlns="http://schemas.openxmlformats.org/spreadsheetml/2006/main">
  <c r="K285" i="1" l="1"/>
  <c r="L285" i="1"/>
  <c r="M285" i="1"/>
  <c r="N285" i="1"/>
  <c r="O285" i="1"/>
  <c r="P285" i="1"/>
  <c r="Q285" i="1"/>
  <c r="R285" i="1"/>
  <c r="J287" i="1"/>
  <c r="J288" i="1"/>
  <c r="J289" i="1"/>
  <c r="J290" i="1"/>
  <c r="J286" i="1"/>
  <c r="K274" i="1"/>
  <c r="L274" i="1"/>
  <c r="M274" i="1"/>
  <c r="N274" i="1"/>
  <c r="O274" i="1"/>
  <c r="P274" i="1"/>
  <c r="Q274" i="1"/>
  <c r="R274" i="1"/>
  <c r="K275" i="1"/>
  <c r="L275" i="1"/>
  <c r="M275" i="1"/>
  <c r="N275" i="1"/>
  <c r="O275" i="1"/>
  <c r="P275" i="1"/>
  <c r="Q275" i="1"/>
  <c r="R275" i="1"/>
  <c r="K276" i="1"/>
  <c r="L276" i="1"/>
  <c r="M276" i="1"/>
  <c r="N276" i="1"/>
  <c r="O276" i="1"/>
  <c r="P276" i="1"/>
  <c r="Q276" i="1"/>
  <c r="R276" i="1"/>
  <c r="K277" i="1"/>
  <c r="L277" i="1"/>
  <c r="M277" i="1"/>
  <c r="N277" i="1"/>
  <c r="O277" i="1"/>
  <c r="P277" i="1"/>
  <c r="Q277" i="1"/>
  <c r="R277" i="1"/>
  <c r="K278" i="1"/>
  <c r="L278" i="1"/>
  <c r="M278" i="1"/>
  <c r="N278" i="1"/>
  <c r="O278" i="1"/>
  <c r="P278" i="1"/>
  <c r="Q278" i="1"/>
  <c r="R278" i="1"/>
  <c r="K267" i="1"/>
  <c r="L267" i="1"/>
  <c r="M267" i="1"/>
  <c r="N267" i="1"/>
  <c r="O267" i="1"/>
  <c r="P267" i="1"/>
  <c r="Q267" i="1"/>
  <c r="R267" i="1"/>
  <c r="K261" i="1"/>
  <c r="L261" i="1"/>
  <c r="M261" i="1"/>
  <c r="N261" i="1"/>
  <c r="O261" i="1"/>
  <c r="P261" i="1"/>
  <c r="Q261" i="1"/>
  <c r="R261" i="1"/>
  <c r="K255" i="1"/>
  <c r="L255" i="1"/>
  <c r="M255" i="1"/>
  <c r="N255" i="1"/>
  <c r="O255" i="1"/>
  <c r="P255" i="1"/>
  <c r="Q255" i="1"/>
  <c r="R255" i="1"/>
  <c r="J257" i="1"/>
  <c r="J258" i="1"/>
  <c r="J259" i="1"/>
  <c r="J260" i="1"/>
  <c r="J262" i="1"/>
  <c r="J263" i="1"/>
  <c r="J264" i="1"/>
  <c r="J265" i="1"/>
  <c r="J266" i="1"/>
  <c r="J268" i="1"/>
  <c r="J269" i="1"/>
  <c r="J270" i="1"/>
  <c r="J271" i="1"/>
  <c r="J272" i="1"/>
  <c r="J256" i="1"/>
  <c r="K249" i="1"/>
  <c r="L249" i="1"/>
  <c r="M249" i="1"/>
  <c r="N249" i="1"/>
  <c r="O249" i="1"/>
  <c r="P249" i="1"/>
  <c r="Q249" i="1"/>
  <c r="R249" i="1"/>
  <c r="K250" i="1"/>
  <c r="L250" i="1"/>
  <c r="M250" i="1"/>
  <c r="N250" i="1"/>
  <c r="O250" i="1"/>
  <c r="P250" i="1"/>
  <c r="Q250" i="1"/>
  <c r="R250" i="1"/>
  <c r="K251" i="1"/>
  <c r="L251" i="1"/>
  <c r="M251" i="1"/>
  <c r="N251" i="1"/>
  <c r="O251" i="1"/>
  <c r="P251" i="1"/>
  <c r="Q251" i="1"/>
  <c r="R251" i="1"/>
  <c r="K252" i="1"/>
  <c r="L252" i="1"/>
  <c r="M252" i="1"/>
  <c r="N252" i="1"/>
  <c r="O252" i="1"/>
  <c r="P252" i="1"/>
  <c r="Q252" i="1"/>
  <c r="R252" i="1"/>
  <c r="K253" i="1"/>
  <c r="L253" i="1"/>
  <c r="M253" i="1"/>
  <c r="N253" i="1"/>
  <c r="O253" i="1"/>
  <c r="P253" i="1"/>
  <c r="Q253" i="1"/>
  <c r="R253" i="1"/>
  <c r="K242" i="1"/>
  <c r="L242" i="1"/>
  <c r="M242" i="1"/>
  <c r="N242" i="1"/>
  <c r="O242" i="1"/>
  <c r="P242" i="1"/>
  <c r="Q242" i="1"/>
  <c r="R242" i="1"/>
  <c r="K236" i="1"/>
  <c r="L236" i="1"/>
  <c r="M236" i="1"/>
  <c r="N236" i="1"/>
  <c r="O236" i="1"/>
  <c r="P236" i="1"/>
  <c r="Q236" i="1"/>
  <c r="R236" i="1"/>
  <c r="J238" i="1"/>
  <c r="J250" i="1" s="1"/>
  <c r="J239" i="1"/>
  <c r="J240" i="1"/>
  <c r="J241" i="1"/>
  <c r="J243" i="1"/>
  <c r="J244" i="1"/>
  <c r="J245" i="1"/>
  <c r="J246" i="1"/>
  <c r="J247" i="1"/>
  <c r="J237" i="1"/>
  <c r="K230" i="1"/>
  <c r="L230" i="1"/>
  <c r="M230" i="1"/>
  <c r="N230" i="1"/>
  <c r="O230" i="1"/>
  <c r="P230" i="1"/>
  <c r="Q230" i="1"/>
  <c r="R230" i="1"/>
  <c r="K231" i="1"/>
  <c r="L231" i="1"/>
  <c r="M231" i="1"/>
  <c r="N231" i="1"/>
  <c r="O231" i="1"/>
  <c r="P231" i="1"/>
  <c r="Q231" i="1"/>
  <c r="R231" i="1"/>
  <c r="K232" i="1"/>
  <c r="L232" i="1"/>
  <c r="M232" i="1"/>
  <c r="N232" i="1"/>
  <c r="O232" i="1"/>
  <c r="P232" i="1"/>
  <c r="Q232" i="1"/>
  <c r="R232" i="1"/>
  <c r="K233" i="1"/>
  <c r="L233" i="1"/>
  <c r="M233" i="1"/>
  <c r="N233" i="1"/>
  <c r="O233" i="1"/>
  <c r="P233" i="1"/>
  <c r="Q233" i="1"/>
  <c r="R233" i="1"/>
  <c r="K234" i="1"/>
  <c r="L234" i="1"/>
  <c r="M234" i="1"/>
  <c r="N234" i="1"/>
  <c r="O234" i="1"/>
  <c r="P234" i="1"/>
  <c r="Q234" i="1"/>
  <c r="R234" i="1"/>
  <c r="K223" i="1"/>
  <c r="L223" i="1"/>
  <c r="M223" i="1"/>
  <c r="N223" i="1"/>
  <c r="O223" i="1"/>
  <c r="P223" i="1"/>
  <c r="Q223" i="1"/>
  <c r="R223" i="1"/>
  <c r="K217" i="1"/>
  <c r="L217" i="1"/>
  <c r="M217" i="1"/>
  <c r="N217" i="1"/>
  <c r="O217" i="1"/>
  <c r="P217" i="1"/>
  <c r="Q217" i="1"/>
  <c r="R217" i="1"/>
  <c r="K211" i="1"/>
  <c r="L211" i="1"/>
  <c r="M211" i="1"/>
  <c r="N211" i="1"/>
  <c r="O211" i="1"/>
  <c r="P211" i="1"/>
  <c r="Q211" i="1"/>
  <c r="R211" i="1"/>
  <c r="K205" i="1"/>
  <c r="L205" i="1"/>
  <c r="M205" i="1"/>
  <c r="N205" i="1"/>
  <c r="O205" i="1"/>
  <c r="P205" i="1"/>
  <c r="Q205" i="1"/>
  <c r="R205" i="1"/>
  <c r="K199" i="1"/>
  <c r="L199" i="1"/>
  <c r="M199" i="1"/>
  <c r="N199" i="1"/>
  <c r="O199" i="1"/>
  <c r="P199" i="1"/>
  <c r="Q199" i="1"/>
  <c r="R199" i="1"/>
  <c r="K193" i="1"/>
  <c r="L193" i="1"/>
  <c r="M193" i="1"/>
  <c r="N193" i="1"/>
  <c r="O193" i="1"/>
  <c r="P193" i="1"/>
  <c r="Q193" i="1"/>
  <c r="R193" i="1"/>
  <c r="J195" i="1"/>
  <c r="J196" i="1"/>
  <c r="J197" i="1"/>
  <c r="J198" i="1"/>
  <c r="J200" i="1"/>
  <c r="J201" i="1"/>
  <c r="J202" i="1"/>
  <c r="J203" i="1"/>
  <c r="J204" i="1"/>
  <c r="J206" i="1"/>
  <c r="J207" i="1"/>
  <c r="J208" i="1"/>
  <c r="J209" i="1"/>
  <c r="J210" i="1"/>
  <c r="J212" i="1"/>
  <c r="J213" i="1"/>
  <c r="J214" i="1"/>
  <c r="J215" i="1"/>
  <c r="J216" i="1"/>
  <c r="J218" i="1"/>
  <c r="J219" i="1"/>
  <c r="J220" i="1"/>
  <c r="J221" i="1"/>
  <c r="J222" i="1"/>
  <c r="J224" i="1"/>
  <c r="J225" i="1"/>
  <c r="J226" i="1"/>
  <c r="J227" i="1"/>
  <c r="J228" i="1"/>
  <c r="J194" i="1"/>
  <c r="K187" i="1"/>
  <c r="L187" i="1"/>
  <c r="M187" i="1"/>
  <c r="N187" i="1"/>
  <c r="O187" i="1"/>
  <c r="P187" i="1"/>
  <c r="Q187" i="1"/>
  <c r="R187" i="1"/>
  <c r="K188" i="1"/>
  <c r="L188" i="1"/>
  <c r="M188" i="1"/>
  <c r="N188" i="1"/>
  <c r="O188" i="1"/>
  <c r="P188" i="1"/>
  <c r="Q188" i="1"/>
  <c r="R188" i="1"/>
  <c r="K189" i="1"/>
  <c r="L189" i="1"/>
  <c r="M189" i="1"/>
  <c r="N189" i="1"/>
  <c r="O189" i="1"/>
  <c r="P189" i="1"/>
  <c r="Q189" i="1"/>
  <c r="R189" i="1"/>
  <c r="K190" i="1"/>
  <c r="L190" i="1"/>
  <c r="M190" i="1"/>
  <c r="N190" i="1"/>
  <c r="O190" i="1"/>
  <c r="P190" i="1"/>
  <c r="Q190" i="1"/>
  <c r="R190" i="1"/>
  <c r="K191" i="1"/>
  <c r="L191" i="1"/>
  <c r="M191" i="1"/>
  <c r="N191" i="1"/>
  <c r="O191" i="1"/>
  <c r="P191" i="1"/>
  <c r="Q191" i="1"/>
  <c r="R191" i="1"/>
  <c r="K180" i="1"/>
  <c r="L180" i="1"/>
  <c r="M180" i="1"/>
  <c r="N180" i="1"/>
  <c r="O180" i="1"/>
  <c r="P180" i="1"/>
  <c r="Q180" i="1"/>
  <c r="R180" i="1"/>
  <c r="K174" i="1"/>
  <c r="L174" i="1"/>
  <c r="M174" i="1"/>
  <c r="N174" i="1"/>
  <c r="O174" i="1"/>
  <c r="P174" i="1"/>
  <c r="Q174" i="1"/>
  <c r="R174" i="1"/>
  <c r="K168" i="1"/>
  <c r="L168" i="1"/>
  <c r="M168" i="1"/>
  <c r="N168" i="1"/>
  <c r="O168" i="1"/>
  <c r="P168" i="1"/>
  <c r="Q168" i="1"/>
  <c r="R168" i="1"/>
  <c r="K162" i="1"/>
  <c r="L162" i="1"/>
  <c r="M162" i="1"/>
  <c r="N162" i="1"/>
  <c r="O162" i="1"/>
  <c r="P162" i="1"/>
  <c r="Q162" i="1"/>
  <c r="R162" i="1"/>
  <c r="K156" i="1"/>
  <c r="L156" i="1"/>
  <c r="M156" i="1"/>
  <c r="N156" i="1"/>
  <c r="O156" i="1"/>
  <c r="P156" i="1"/>
  <c r="Q156" i="1"/>
  <c r="R156" i="1"/>
  <c r="K150" i="1"/>
  <c r="L150" i="1"/>
  <c r="M150" i="1"/>
  <c r="N150" i="1"/>
  <c r="O150" i="1"/>
  <c r="P150" i="1"/>
  <c r="Q150" i="1"/>
  <c r="R150" i="1"/>
  <c r="J152" i="1"/>
  <c r="J153" i="1"/>
  <c r="J154" i="1"/>
  <c r="J155" i="1"/>
  <c r="J157" i="1"/>
  <c r="J158" i="1"/>
  <c r="J159" i="1"/>
  <c r="J160" i="1"/>
  <c r="J161" i="1"/>
  <c r="J163" i="1"/>
  <c r="J164" i="1"/>
  <c r="J165" i="1"/>
  <c r="J166" i="1"/>
  <c r="J167" i="1"/>
  <c r="J169" i="1"/>
  <c r="J170" i="1"/>
  <c r="J171" i="1"/>
  <c r="J172" i="1"/>
  <c r="J173" i="1"/>
  <c r="J175" i="1"/>
  <c r="J176" i="1"/>
  <c r="J177" i="1"/>
  <c r="J178" i="1"/>
  <c r="J179" i="1"/>
  <c r="J181" i="1"/>
  <c r="J182" i="1"/>
  <c r="J183" i="1"/>
  <c r="J184" i="1"/>
  <c r="J185" i="1"/>
  <c r="J151" i="1"/>
  <c r="K144" i="1"/>
  <c r="L144" i="1"/>
  <c r="M144" i="1"/>
  <c r="N144" i="1"/>
  <c r="O144" i="1"/>
  <c r="P144" i="1"/>
  <c r="Q144" i="1"/>
  <c r="R144" i="1"/>
  <c r="K145" i="1"/>
  <c r="L145" i="1"/>
  <c r="M145" i="1"/>
  <c r="N145" i="1"/>
  <c r="O145" i="1"/>
  <c r="P145" i="1"/>
  <c r="Q145" i="1"/>
  <c r="R145" i="1"/>
  <c r="K146" i="1"/>
  <c r="L146" i="1"/>
  <c r="M146" i="1"/>
  <c r="N146" i="1"/>
  <c r="O146" i="1"/>
  <c r="P146" i="1"/>
  <c r="Q146" i="1"/>
  <c r="R146" i="1"/>
  <c r="K147" i="1"/>
  <c r="L147" i="1"/>
  <c r="M147" i="1"/>
  <c r="N147" i="1"/>
  <c r="O147" i="1"/>
  <c r="P147" i="1"/>
  <c r="Q147" i="1"/>
  <c r="R147" i="1"/>
  <c r="K148" i="1"/>
  <c r="L148" i="1"/>
  <c r="M148" i="1"/>
  <c r="N148" i="1"/>
  <c r="O148" i="1"/>
  <c r="P148" i="1"/>
  <c r="Q148" i="1"/>
  <c r="R148" i="1"/>
  <c r="K137" i="1"/>
  <c r="L137" i="1"/>
  <c r="M137" i="1"/>
  <c r="N137" i="1"/>
  <c r="O137" i="1"/>
  <c r="P137" i="1"/>
  <c r="Q137" i="1"/>
  <c r="R137" i="1"/>
  <c r="K131" i="1"/>
  <c r="L131" i="1"/>
  <c r="M131" i="1"/>
  <c r="N131" i="1"/>
  <c r="O131" i="1"/>
  <c r="P131" i="1"/>
  <c r="Q131" i="1"/>
  <c r="R131" i="1"/>
  <c r="K125" i="1"/>
  <c r="L125" i="1"/>
  <c r="M125" i="1"/>
  <c r="N125" i="1"/>
  <c r="O125" i="1"/>
  <c r="P125" i="1"/>
  <c r="Q125" i="1"/>
  <c r="R125" i="1"/>
  <c r="K119" i="1"/>
  <c r="L119" i="1"/>
  <c r="M119" i="1"/>
  <c r="N119" i="1"/>
  <c r="O119" i="1"/>
  <c r="P119" i="1"/>
  <c r="Q119" i="1"/>
  <c r="R119" i="1"/>
  <c r="K113" i="1"/>
  <c r="L113" i="1"/>
  <c r="M113" i="1"/>
  <c r="N113" i="1"/>
  <c r="O113" i="1"/>
  <c r="P113" i="1"/>
  <c r="Q113" i="1"/>
  <c r="R113" i="1"/>
  <c r="K107" i="1"/>
  <c r="L107" i="1"/>
  <c r="M107" i="1"/>
  <c r="N107" i="1"/>
  <c r="O107" i="1"/>
  <c r="P107" i="1"/>
  <c r="Q107" i="1"/>
  <c r="R107" i="1"/>
  <c r="K101" i="1"/>
  <c r="L101" i="1"/>
  <c r="M101" i="1"/>
  <c r="N101" i="1"/>
  <c r="O101" i="1"/>
  <c r="P101" i="1"/>
  <c r="Q101" i="1"/>
  <c r="R101" i="1"/>
  <c r="K95" i="1"/>
  <c r="L95" i="1"/>
  <c r="M95" i="1"/>
  <c r="N95" i="1"/>
  <c r="O95" i="1"/>
  <c r="P95" i="1"/>
  <c r="Q95" i="1"/>
  <c r="R95" i="1"/>
  <c r="J102" i="1"/>
  <c r="J103" i="1"/>
  <c r="J104" i="1"/>
  <c r="J105" i="1"/>
  <c r="J106" i="1"/>
  <c r="J108" i="1"/>
  <c r="J109" i="1"/>
  <c r="J110" i="1"/>
  <c r="J111" i="1"/>
  <c r="J112" i="1"/>
  <c r="J114" i="1"/>
  <c r="J115" i="1"/>
  <c r="J116" i="1"/>
  <c r="J117" i="1"/>
  <c r="J118" i="1"/>
  <c r="J120" i="1"/>
  <c r="J121" i="1"/>
  <c r="J122" i="1"/>
  <c r="J123" i="1"/>
  <c r="J124" i="1"/>
  <c r="J126" i="1"/>
  <c r="J127" i="1"/>
  <c r="J128" i="1"/>
  <c r="J129" i="1"/>
  <c r="J130" i="1"/>
  <c r="J132" i="1"/>
  <c r="J133" i="1"/>
  <c r="J134" i="1"/>
  <c r="J135" i="1"/>
  <c r="J136" i="1"/>
  <c r="J138" i="1"/>
  <c r="J139" i="1"/>
  <c r="J140" i="1"/>
  <c r="J141" i="1"/>
  <c r="J142" i="1"/>
  <c r="J97" i="1"/>
  <c r="J98" i="1"/>
  <c r="J99" i="1"/>
  <c r="J100" i="1"/>
  <c r="J96" i="1"/>
  <c r="K89" i="1"/>
  <c r="L89" i="1"/>
  <c r="M89" i="1"/>
  <c r="N89" i="1"/>
  <c r="O89" i="1"/>
  <c r="P89" i="1"/>
  <c r="Q89" i="1"/>
  <c r="R89" i="1"/>
  <c r="K90" i="1"/>
  <c r="L90" i="1"/>
  <c r="M90" i="1"/>
  <c r="N90" i="1"/>
  <c r="O90" i="1"/>
  <c r="P90" i="1"/>
  <c r="Q90" i="1"/>
  <c r="R90" i="1"/>
  <c r="K91" i="1"/>
  <c r="L91" i="1"/>
  <c r="M91" i="1"/>
  <c r="N91" i="1"/>
  <c r="O91" i="1"/>
  <c r="P91" i="1"/>
  <c r="Q91" i="1"/>
  <c r="R91" i="1"/>
  <c r="K92" i="1"/>
  <c r="L92" i="1"/>
  <c r="M92" i="1"/>
  <c r="N92" i="1"/>
  <c r="O92" i="1"/>
  <c r="P92" i="1"/>
  <c r="Q92" i="1"/>
  <c r="R92" i="1"/>
  <c r="K93" i="1"/>
  <c r="L93" i="1"/>
  <c r="M93" i="1"/>
  <c r="N93" i="1"/>
  <c r="O93" i="1"/>
  <c r="P93" i="1"/>
  <c r="Q93" i="1"/>
  <c r="R93" i="1"/>
  <c r="K82" i="1"/>
  <c r="L82" i="1"/>
  <c r="M82" i="1"/>
  <c r="N82" i="1"/>
  <c r="O82" i="1"/>
  <c r="P82" i="1"/>
  <c r="Q82" i="1"/>
  <c r="R82" i="1"/>
  <c r="K70" i="1"/>
  <c r="L70" i="1"/>
  <c r="M70" i="1"/>
  <c r="N70" i="1"/>
  <c r="O70" i="1"/>
  <c r="P70" i="1"/>
  <c r="Q70" i="1"/>
  <c r="R70" i="1"/>
  <c r="K71" i="1"/>
  <c r="L71" i="1"/>
  <c r="M71" i="1"/>
  <c r="N71" i="1"/>
  <c r="O71" i="1"/>
  <c r="P71" i="1"/>
  <c r="Q71" i="1"/>
  <c r="R71" i="1"/>
  <c r="K72" i="1"/>
  <c r="L72" i="1"/>
  <c r="M72" i="1"/>
  <c r="N72" i="1"/>
  <c r="O72" i="1"/>
  <c r="P72" i="1"/>
  <c r="Q72" i="1"/>
  <c r="R72" i="1"/>
  <c r="K73" i="1"/>
  <c r="L73" i="1"/>
  <c r="M73" i="1"/>
  <c r="N73" i="1"/>
  <c r="O73" i="1"/>
  <c r="P73" i="1"/>
  <c r="Q73" i="1"/>
  <c r="R73" i="1"/>
  <c r="K74" i="1"/>
  <c r="L74" i="1"/>
  <c r="M74" i="1"/>
  <c r="N74" i="1"/>
  <c r="O74" i="1"/>
  <c r="P74" i="1"/>
  <c r="Q74" i="1"/>
  <c r="R74" i="1"/>
  <c r="K63" i="1"/>
  <c r="L63" i="1"/>
  <c r="M63" i="1"/>
  <c r="N63" i="1"/>
  <c r="O63" i="1"/>
  <c r="P63" i="1"/>
  <c r="Q63" i="1"/>
  <c r="R63" i="1"/>
  <c r="K57" i="1"/>
  <c r="L57" i="1"/>
  <c r="M57" i="1"/>
  <c r="N57" i="1"/>
  <c r="O57" i="1"/>
  <c r="P57" i="1"/>
  <c r="Q57" i="1"/>
  <c r="R57" i="1"/>
  <c r="K51" i="1"/>
  <c r="L51" i="1"/>
  <c r="M51" i="1"/>
  <c r="N51" i="1"/>
  <c r="O51" i="1"/>
  <c r="P51" i="1"/>
  <c r="Q51" i="1"/>
  <c r="R51" i="1"/>
  <c r="J53" i="1"/>
  <c r="J54" i="1"/>
  <c r="J55" i="1"/>
  <c r="J56" i="1"/>
  <c r="J58" i="1"/>
  <c r="J59" i="1"/>
  <c r="J60" i="1"/>
  <c r="J61" i="1"/>
  <c r="J62" i="1"/>
  <c r="J64" i="1"/>
  <c r="J65" i="1"/>
  <c r="J66" i="1"/>
  <c r="J67" i="1"/>
  <c r="J68" i="1"/>
  <c r="J52" i="1"/>
  <c r="K45" i="1"/>
  <c r="L45" i="1"/>
  <c r="L280" i="1" s="1"/>
  <c r="M45" i="1"/>
  <c r="N45" i="1"/>
  <c r="N280" i="1" s="1"/>
  <c r="O45" i="1"/>
  <c r="P45" i="1"/>
  <c r="P280" i="1" s="1"/>
  <c r="Q45" i="1"/>
  <c r="R45" i="1"/>
  <c r="R280" i="1" s="1"/>
  <c r="K46" i="1"/>
  <c r="L46" i="1"/>
  <c r="L281" i="1" s="1"/>
  <c r="L293" i="1" s="1"/>
  <c r="M46" i="1"/>
  <c r="N46" i="1"/>
  <c r="N281" i="1" s="1"/>
  <c r="N293" i="1" s="1"/>
  <c r="O46" i="1"/>
  <c r="P46" i="1"/>
  <c r="P281" i="1" s="1"/>
  <c r="P293" i="1" s="1"/>
  <c r="Q46" i="1"/>
  <c r="R46" i="1"/>
  <c r="R281" i="1" s="1"/>
  <c r="R293" i="1" s="1"/>
  <c r="K47" i="1"/>
  <c r="L47" i="1"/>
  <c r="L282" i="1" s="1"/>
  <c r="L294" i="1" s="1"/>
  <c r="M47" i="1"/>
  <c r="N47" i="1"/>
  <c r="N282" i="1" s="1"/>
  <c r="N294" i="1" s="1"/>
  <c r="O47" i="1"/>
  <c r="P47" i="1"/>
  <c r="P282" i="1" s="1"/>
  <c r="P294" i="1" s="1"/>
  <c r="Q47" i="1"/>
  <c r="R47" i="1"/>
  <c r="R282" i="1" s="1"/>
  <c r="R294" i="1" s="1"/>
  <c r="K48" i="1"/>
  <c r="L48" i="1"/>
  <c r="L283" i="1" s="1"/>
  <c r="L295" i="1" s="1"/>
  <c r="M48" i="1"/>
  <c r="N48" i="1"/>
  <c r="N283" i="1" s="1"/>
  <c r="N295" i="1" s="1"/>
  <c r="O48" i="1"/>
  <c r="P48" i="1"/>
  <c r="P283" i="1" s="1"/>
  <c r="P295" i="1" s="1"/>
  <c r="Q48" i="1"/>
  <c r="R48" i="1"/>
  <c r="R283" i="1" s="1"/>
  <c r="R295" i="1" s="1"/>
  <c r="K49" i="1"/>
  <c r="L49" i="1"/>
  <c r="L284" i="1" s="1"/>
  <c r="L296" i="1" s="1"/>
  <c r="M49" i="1"/>
  <c r="N49" i="1"/>
  <c r="N284" i="1" s="1"/>
  <c r="N296" i="1" s="1"/>
  <c r="O49" i="1"/>
  <c r="P49" i="1"/>
  <c r="P284" i="1" s="1"/>
  <c r="P296" i="1" s="1"/>
  <c r="Q49" i="1"/>
  <c r="R49" i="1"/>
  <c r="R284" i="1" s="1"/>
  <c r="R296" i="1" s="1"/>
  <c r="K38" i="1"/>
  <c r="L38" i="1"/>
  <c r="M38" i="1"/>
  <c r="N38" i="1"/>
  <c r="O38" i="1"/>
  <c r="P38" i="1"/>
  <c r="Q38" i="1"/>
  <c r="R38" i="1"/>
  <c r="K32" i="1"/>
  <c r="L32" i="1"/>
  <c r="M32" i="1"/>
  <c r="N32" i="1"/>
  <c r="O32" i="1"/>
  <c r="P32" i="1"/>
  <c r="Q32" i="1"/>
  <c r="R32" i="1"/>
  <c r="K26" i="1"/>
  <c r="L26" i="1"/>
  <c r="M26" i="1"/>
  <c r="N26" i="1"/>
  <c r="O26" i="1"/>
  <c r="P26" i="1"/>
  <c r="Q26" i="1"/>
  <c r="R26" i="1"/>
  <c r="K20" i="1"/>
  <c r="L20" i="1"/>
  <c r="M20" i="1"/>
  <c r="N20" i="1"/>
  <c r="O20" i="1"/>
  <c r="P20" i="1"/>
  <c r="Q20" i="1"/>
  <c r="R20" i="1"/>
  <c r="K14" i="1"/>
  <c r="L14" i="1"/>
  <c r="M14" i="1"/>
  <c r="N14" i="1"/>
  <c r="O14" i="1"/>
  <c r="P14" i="1"/>
  <c r="Q14" i="1"/>
  <c r="R14" i="1"/>
  <c r="K8" i="1"/>
  <c r="L8" i="1"/>
  <c r="M8" i="1"/>
  <c r="N8" i="1"/>
  <c r="O8" i="1"/>
  <c r="P8" i="1"/>
  <c r="Q8" i="1"/>
  <c r="R8" i="1"/>
  <c r="J10" i="1"/>
  <c r="J11" i="1"/>
  <c r="J12" i="1"/>
  <c r="J13" i="1"/>
  <c r="J15" i="1"/>
  <c r="J16" i="1"/>
  <c r="J17" i="1"/>
  <c r="J18" i="1"/>
  <c r="J19" i="1"/>
  <c r="J21" i="1"/>
  <c r="J22" i="1"/>
  <c r="J23" i="1"/>
  <c r="J24" i="1"/>
  <c r="J25" i="1"/>
  <c r="J27" i="1"/>
  <c r="J28" i="1"/>
  <c r="J29" i="1"/>
  <c r="J30" i="1"/>
  <c r="J31" i="1"/>
  <c r="J33" i="1"/>
  <c r="J34" i="1"/>
  <c r="J35" i="1"/>
  <c r="J36" i="1"/>
  <c r="J37" i="1"/>
  <c r="J39" i="1"/>
  <c r="J40" i="1"/>
  <c r="J41" i="1"/>
  <c r="J42" i="1"/>
  <c r="J43" i="1"/>
  <c r="J9" i="1"/>
  <c r="J8" i="1" s="1"/>
  <c r="J32" i="1" l="1"/>
  <c r="J51" i="1"/>
  <c r="J148" i="1"/>
  <c r="J285" i="1"/>
  <c r="O284" i="1"/>
  <c r="O296" i="1" s="1"/>
  <c r="K284" i="1"/>
  <c r="K296" i="1" s="1"/>
  <c r="O283" i="1"/>
  <c r="O295" i="1" s="1"/>
  <c r="Q284" i="1"/>
  <c r="Q296" i="1" s="1"/>
  <c r="M284" i="1"/>
  <c r="M296" i="1" s="1"/>
  <c r="Q283" i="1"/>
  <c r="Q295" i="1" s="1"/>
  <c r="M283" i="1"/>
  <c r="M295" i="1" s="1"/>
  <c r="Q282" i="1"/>
  <c r="Q294" i="1" s="1"/>
  <c r="M282" i="1"/>
  <c r="M294" i="1" s="1"/>
  <c r="Q281" i="1"/>
  <c r="Q293" i="1" s="1"/>
  <c r="M281" i="1"/>
  <c r="M293" i="1" s="1"/>
  <c r="Q280" i="1"/>
  <c r="Q292" i="1" s="1"/>
  <c r="M280" i="1"/>
  <c r="M292" i="1" s="1"/>
  <c r="J147" i="1"/>
  <c r="J230" i="1"/>
  <c r="J146" i="1"/>
  <c r="K283" i="1"/>
  <c r="K295" i="1" s="1"/>
  <c r="O282" i="1"/>
  <c r="O294" i="1" s="1"/>
  <c r="K282" i="1"/>
  <c r="K294" i="1" s="1"/>
  <c r="O281" i="1"/>
  <c r="O293" i="1" s="1"/>
  <c r="K281" i="1"/>
  <c r="K293" i="1" s="1"/>
  <c r="O280" i="1"/>
  <c r="K280" i="1"/>
  <c r="K292" i="1" s="1"/>
  <c r="J144" i="1"/>
  <c r="J150" i="1"/>
  <c r="J278" i="1"/>
  <c r="J26" i="1"/>
  <c r="J48" i="1"/>
  <c r="J63" i="1"/>
  <c r="J72" i="1"/>
  <c r="P69" i="1"/>
  <c r="L69" i="1"/>
  <c r="P88" i="1"/>
  <c r="L88" i="1"/>
  <c r="J131" i="1"/>
  <c r="J107" i="1"/>
  <c r="P143" i="1"/>
  <c r="L143" i="1"/>
  <c r="J174" i="1"/>
  <c r="J191" i="1"/>
  <c r="R186" i="1"/>
  <c r="N186" i="1"/>
  <c r="J205" i="1"/>
  <c r="J232" i="1"/>
  <c r="P229" i="1"/>
  <c r="L229" i="1"/>
  <c r="J253" i="1"/>
  <c r="R248" i="1"/>
  <c r="N248" i="1"/>
  <c r="J255" i="1"/>
  <c r="J277" i="1"/>
  <c r="Q273" i="1"/>
  <c r="M273" i="1"/>
  <c r="J20" i="1"/>
  <c r="J47" i="1"/>
  <c r="J57" i="1"/>
  <c r="J71" i="1"/>
  <c r="O69" i="1"/>
  <c r="K69" i="1"/>
  <c r="O88" i="1"/>
  <c r="K88" i="1"/>
  <c r="J125" i="1"/>
  <c r="J101" i="1"/>
  <c r="O143" i="1"/>
  <c r="K143" i="1"/>
  <c r="J168" i="1"/>
  <c r="J190" i="1"/>
  <c r="Q186" i="1"/>
  <c r="M186" i="1"/>
  <c r="J223" i="1"/>
  <c r="J199" i="1"/>
  <c r="J231" i="1"/>
  <c r="J229" i="1" s="1"/>
  <c r="O229" i="1"/>
  <c r="K229" i="1"/>
  <c r="J252" i="1"/>
  <c r="Q248" i="1"/>
  <c r="M248" i="1"/>
  <c r="J267" i="1"/>
  <c r="J276" i="1"/>
  <c r="P273" i="1"/>
  <c r="L273" i="1"/>
  <c r="J38" i="1"/>
  <c r="J14" i="1"/>
  <c r="J46" i="1"/>
  <c r="J74" i="1"/>
  <c r="R69" i="1"/>
  <c r="N69" i="1"/>
  <c r="R88" i="1"/>
  <c r="N88" i="1"/>
  <c r="J145" i="1"/>
  <c r="J119" i="1"/>
  <c r="R143" i="1"/>
  <c r="N143" i="1"/>
  <c r="J162" i="1"/>
  <c r="J189" i="1"/>
  <c r="P186" i="1"/>
  <c r="L186" i="1"/>
  <c r="J217" i="1"/>
  <c r="J234" i="1"/>
  <c r="R229" i="1"/>
  <c r="N229" i="1"/>
  <c r="J236" i="1"/>
  <c r="J251" i="1"/>
  <c r="P248" i="1"/>
  <c r="L248" i="1"/>
  <c r="J261" i="1"/>
  <c r="J275" i="1"/>
  <c r="O273" i="1"/>
  <c r="K273" i="1"/>
  <c r="J49" i="1"/>
  <c r="J73" i="1"/>
  <c r="Q69" i="1"/>
  <c r="M69" i="1"/>
  <c r="Q88" i="1"/>
  <c r="M88" i="1"/>
  <c r="J137" i="1"/>
  <c r="J113" i="1"/>
  <c r="Q143" i="1"/>
  <c r="M143" i="1"/>
  <c r="J180" i="1"/>
  <c r="J156" i="1"/>
  <c r="J188" i="1"/>
  <c r="O186" i="1"/>
  <c r="K186" i="1"/>
  <c r="J211" i="1"/>
  <c r="J233" i="1"/>
  <c r="Q229" i="1"/>
  <c r="M229" i="1"/>
  <c r="J242" i="1"/>
  <c r="O248" i="1"/>
  <c r="K248" i="1"/>
  <c r="R273" i="1"/>
  <c r="N273" i="1"/>
  <c r="N292" i="1"/>
  <c r="N291" i="1" s="1"/>
  <c r="N279" i="1"/>
  <c r="Q279" i="1"/>
  <c r="L279" i="1"/>
  <c r="L292" i="1"/>
  <c r="L291" i="1" s="1"/>
  <c r="P279" i="1"/>
  <c r="P292" i="1"/>
  <c r="P291" i="1" s="1"/>
  <c r="O292" i="1"/>
  <c r="K279" i="1"/>
  <c r="R292" i="1"/>
  <c r="R291" i="1" s="1"/>
  <c r="R279" i="1"/>
  <c r="Q44" i="1"/>
  <c r="M44" i="1"/>
  <c r="J187" i="1"/>
  <c r="J193" i="1"/>
  <c r="J249" i="1"/>
  <c r="J274" i="1"/>
  <c r="J45" i="1"/>
  <c r="P44" i="1"/>
  <c r="L44" i="1"/>
  <c r="J70" i="1"/>
  <c r="O44" i="1"/>
  <c r="K44" i="1"/>
  <c r="J95" i="1"/>
  <c r="R44" i="1"/>
  <c r="N44" i="1"/>
  <c r="K76" i="1"/>
  <c r="L76" i="1"/>
  <c r="M76" i="1"/>
  <c r="N76" i="1"/>
  <c r="O76" i="1"/>
  <c r="P76" i="1"/>
  <c r="Q76" i="1"/>
  <c r="R76" i="1"/>
  <c r="J78" i="1"/>
  <c r="J79" i="1"/>
  <c r="J80" i="1"/>
  <c r="J81" i="1"/>
  <c r="J83" i="1"/>
  <c r="J84" i="1"/>
  <c r="J85" i="1"/>
  <c r="J86" i="1"/>
  <c r="J87" i="1"/>
  <c r="J77" i="1"/>
  <c r="J248" i="1" l="1"/>
  <c r="M279" i="1"/>
  <c r="M291" i="1"/>
  <c r="Q291" i="1"/>
  <c r="J89" i="1"/>
  <c r="J91" i="1"/>
  <c r="J282" i="1" s="1"/>
  <c r="J294" i="1" s="1"/>
  <c r="K291" i="1"/>
  <c r="O291" i="1"/>
  <c r="J143" i="1"/>
  <c r="O279" i="1"/>
  <c r="J93" i="1"/>
  <c r="J284" i="1" s="1"/>
  <c r="J296" i="1" s="1"/>
  <c r="J186" i="1"/>
  <c r="J69" i="1"/>
  <c r="J273" i="1"/>
  <c r="J280" i="1"/>
  <c r="J44" i="1"/>
  <c r="J92" i="1"/>
  <c r="J283" i="1" s="1"/>
  <c r="J295" i="1" s="1"/>
  <c r="J82" i="1"/>
  <c r="J90" i="1"/>
  <c r="J281" i="1" s="1"/>
  <c r="J293" i="1" s="1"/>
  <c r="J76" i="1"/>
  <c r="J279" i="1" l="1"/>
  <c r="J292" i="1"/>
  <c r="J291" i="1" s="1"/>
  <c r="J88" i="1"/>
  <c r="S289" i="1"/>
  <c r="S287" i="1"/>
  <c r="S294" i="1" l="1"/>
  <c r="S288" i="1"/>
  <c r="S291" i="1"/>
  <c r="S295" i="1"/>
  <c r="S296" i="1"/>
  <c r="S290" i="1"/>
  <c r="S293" i="1" l="1"/>
</calcChain>
</file>

<file path=xl/sharedStrings.xml><?xml version="1.0" encoding="utf-8"?>
<sst xmlns="http://schemas.openxmlformats.org/spreadsheetml/2006/main" count="337" uniqueCount="157">
  <si>
    <t>№ п\п</t>
  </si>
  <si>
    <t>Наименование проекта</t>
  </si>
  <si>
    <t>Вид экономической деятельности (номер и наименование подраздела ОКВЭД)</t>
  </si>
  <si>
    <t>Классификация предприятия (крупное, среднее, малое, ИП, микро)</t>
  </si>
  <si>
    <t>Период</t>
  </si>
  <si>
    <t>Объем инвестиций/финансирования, млн. руб.</t>
  </si>
  <si>
    <t>Всего, в т.ч.</t>
  </si>
  <si>
    <t>Областной бюджет</t>
  </si>
  <si>
    <t>Местный бюджет</t>
  </si>
  <si>
    <t>Внебюджетные источники</t>
  </si>
  <si>
    <t>Объем отгруженной продукции, млн. руб.</t>
  </si>
  <si>
    <t>Объем товарооборота, млн. руб.</t>
  </si>
  <si>
    <t>Объем платных услуг (выполненных работ), млн. руб.</t>
  </si>
  <si>
    <t>Новые рабочие места, чел.</t>
  </si>
  <si>
    <t>РАЗДЕЛ A
СЕЛЬСКОЕ, ЛЕСНОЕ ХОЗЯЙСТВО, ОХОТА, РЫБОЛОВСТВО И РЫБОВОДСТВО</t>
  </si>
  <si>
    <t>крупное</t>
  </si>
  <si>
    <t>всего</t>
  </si>
  <si>
    <t>д. Большая Андреевка</t>
  </si>
  <si>
    <t>ИП</t>
  </si>
  <si>
    <t>2024</t>
  </si>
  <si>
    <t>с. Покров</t>
  </si>
  <si>
    <t>малое</t>
  </si>
  <si>
    <t>Строительство телятника на 210 голов ремонтного молодняка</t>
  </si>
  <si>
    <t>д. Соловьево</t>
  </si>
  <si>
    <t>2024-2025</t>
  </si>
  <si>
    <t>г. Княгинино</t>
  </si>
  <si>
    <t>д. Бубенки</t>
  </si>
  <si>
    <t>микро</t>
  </si>
  <si>
    <t>Итоги по разделу A
СЕЛЬСКОЕ, ЛЕСНОЕ ХОЗЯЙСТВО, ОХОТА, РЫБОЛОВСТВО И РЫБОВОДСТВО</t>
  </si>
  <si>
    <t>РАЗДЕЛ C
ОБРАБАТЫВАЮЩИЕ ПРОИЗВОДСТВА</t>
  </si>
  <si>
    <t>Капитальные вложения в оборудование и транспорт</t>
  </si>
  <si>
    <t>Реконструкция очистных сооружений</t>
  </si>
  <si>
    <t>Итоги по разделу C
ОБРАБАТЫВАЮЩИЕ ПРОИЗВОДСТВА</t>
  </si>
  <si>
    <t>РАЗДЕЛ E
ВОДОСНАБЖЕНИЕ; ВОДООТВЕДЕНИЕ, ОРГАНИЗАЦИЯ СБОРА И УТИЛИЗАЦИИ ОТХОДОВ, ДЕЯТЕЛЬНОСТЬ ПО ЛИКВИДАЦИИ ЗАГРЯЗНЕНИЙ</t>
  </si>
  <si>
    <t>Приобретение 2-х вакуумных (ассенизационных) машин для нужд муниципальных унитарных предприятий</t>
  </si>
  <si>
    <t>не определено</t>
  </si>
  <si>
    <t>Рекультивация полигона твердых бытовых отходов</t>
  </si>
  <si>
    <t>2027</t>
  </si>
  <si>
    <t>Итоги по разделу E
ВОДОСНАБЖЕНИЕ; ВОДООТВЕДЕНИЕ, ОРГАНИЗАЦИЯ СБОРА И УТИЛИЗАЦИИ ОТХОДОВ, ДЕЯТЕЛЬНОСТЬ ПО ЛИКВИДАЦИИ ЗАГРЯЗНЕНИЙ</t>
  </si>
  <si>
    <t>РАЗДЕЛ F
СТРОИТЕЛЬСТВО</t>
  </si>
  <si>
    <t>Ремонт автомобильных дорог общего пользования и тротуаров</t>
  </si>
  <si>
    <t>Княгининский муниципальный округ</t>
  </si>
  <si>
    <t>МКУ "Управление Капитального Строительства Княгининского округа"</t>
  </si>
  <si>
    <t>Строительство дома блокированной застройки в г. Княгинино</t>
  </si>
  <si>
    <t>2025</t>
  </si>
  <si>
    <t>Техническое перевооружение котельной в поселке Возрождение Княгининского муниципального округа</t>
  </si>
  <si>
    <t>п. Возрождение</t>
  </si>
  <si>
    <t>Реконструкция теплосетей (сети теплоснабжения Д-159-219), Княгининский муниципальный округ, город Княгинино</t>
  </si>
  <si>
    <t>Строительство дома  блокированной застройки</t>
  </si>
  <si>
    <t>ИП Сафеев Сергей Николаевич</t>
  </si>
  <si>
    <t>Проектирование и строительство автомобильной дороги в микрорайоне "Северный"</t>
  </si>
  <si>
    <t>Итоги по разделу F
СТРОИТЕЛЬСТВО</t>
  </si>
  <si>
    <t>Реконструкция здания под строительство торгового центра</t>
  </si>
  <si>
    <t>Центр образования цифрового и гуманитарного профилей "Точка роста"</t>
  </si>
  <si>
    <t>Приобретение машин и оборудования ГБОУ "Нижегородский государственный инженерно-экономический университет"</t>
  </si>
  <si>
    <t>ГБОУ ВО НГИЭУ, НГИЭУ, Княгининский Университет</t>
  </si>
  <si>
    <t>Строительство нового учебного корпуса ГБОУ ВО НГИЭУ</t>
  </si>
  <si>
    <t>Капитальный ремонт образовательных учреждений Княгининского муниципального округа</t>
  </si>
  <si>
    <t>Итоги по разделу P
ОБРАЗОВАНИЕ</t>
  </si>
  <si>
    <t>Итоги по разделу Q
ДЕЯТЕЛЬНОСТЬ В ОБЛАСТИ ЗДРАВООХРАНЕНИЯ И СОЦИАЛЬНЫХ УСЛУГ</t>
  </si>
  <si>
    <t>РАЗДЕЛ R
ДЕЯТЕЛЬНОСТЬ В ОБЛАСТИ КУЛЬТУРЫ, СПОРТА, ОРГАНИЗАЦИИ ДОСУГА И РАЗВЛЕЧЕНИЙ</t>
  </si>
  <si>
    <t>2024-2026</t>
  </si>
  <si>
    <t>Итоги по разделу R
ДЕЯТЕЛЬНОСТЬ В ОБЛАСТИ КУЛЬТУРЫ, СПОРТА, ОРГАНИЗАЦИИ ДОСУГА И РАЗВЛЕЧЕНИЙ</t>
  </si>
  <si>
    <t>Строительство магазина непродовольственных товаров</t>
  </si>
  <si>
    <t>ИП Шутова Ольга Владимировна</t>
  </si>
  <si>
    <t>Строительство торгового центра</t>
  </si>
  <si>
    <t>ИП Гаранин Дмитрий Александрович</t>
  </si>
  <si>
    <t>Итоги по инвестиционным проектам</t>
  </si>
  <si>
    <t>Текущая инвестиционная деятельность</t>
  </si>
  <si>
    <t>Итоги по инвестиционному плану
(итоги по инвестиционным проектам + текущая инвестиционная деятельность)</t>
  </si>
  <si>
    <t>Наименование населенного пункта, где реализуется/будет реализован проект</t>
  </si>
  <si>
    <t>Ответственный исполнитель за реализацию поекта (наименование ОИВ и/или администрации ОМСУ, юридического лица, индивидуального предпринимателя)</t>
  </si>
  <si>
    <t xml:space="preserve"> АО "КМ"</t>
  </si>
  <si>
    <t xml:space="preserve"> АО "КМ"  </t>
  </si>
  <si>
    <t xml:space="preserve"> "КМ Агро"</t>
  </si>
  <si>
    <t xml:space="preserve"> ООО "НОВАЯ ЭРА"</t>
  </si>
  <si>
    <t xml:space="preserve"> ООО "Новый Век"</t>
  </si>
  <si>
    <t xml:space="preserve">ООО "КМ Агро" </t>
  </si>
  <si>
    <t xml:space="preserve"> ЗАО "Покровская Слобода"</t>
  </si>
  <si>
    <t xml:space="preserve"> КФХ Моисеева Дарья Александровна</t>
  </si>
  <si>
    <t xml:space="preserve">Итоги по разделу РАЗДЕЛ G
ТОРГОВЛЯ ОПТОВАЯ И РОЗНИЧНАЯ; РЕМОНТ АВТОТРАНСПОРТНЫХ СРЕДСТВ И МОТОЦИКЛОВ
</t>
  </si>
  <si>
    <t>Период вложения инвестиций</t>
  </si>
  <si>
    <t>Федеральный бюджет</t>
  </si>
  <si>
    <t>Ожидаемые результаты от реализации проектов/мероприятий</t>
  </si>
  <si>
    <t>Разведение молочного крупного рогатого скота, производство сырого молока (01.41)</t>
  </si>
  <si>
    <t>Смешанное сельское хозяйство (01.5)</t>
  </si>
  <si>
    <t>Выращивание зерновых культур (01.11.1)</t>
  </si>
  <si>
    <t>Производство молока и сливок в твердой форме (10.51.4)</t>
  </si>
  <si>
    <t>МП «Обеспечение населения Княгининского муниципального округа Нижегородской области качественными услугами в сфере жилищно-коммунального хозяйства и транспортного обслуживания»</t>
  </si>
  <si>
    <t>Предоставление услуг в области ликвидации последствий загрязнений и прочих услуг, связанных с удалением отходов(39)</t>
  </si>
  <si>
    <t>Строительство автомобильных дорог и автомагистралей (42.11)</t>
  </si>
  <si>
    <t>Строительство жилых и нежилых зданий (41.20)</t>
  </si>
  <si>
    <t>Адресная инвестиционная программа Нижегородской области</t>
  </si>
  <si>
    <t>Реконструкция здания автостанции г.Княгинино</t>
  </si>
  <si>
    <t>Строительство инженерных сооружений (42)</t>
  </si>
  <si>
    <t>Национальный проект "Образование"</t>
  </si>
  <si>
    <t>Образование (85)</t>
  </si>
  <si>
    <t>Деятельность в области здравоохранения (86.1)</t>
  </si>
  <si>
    <t>Деятельность библиотек, архивов, музеев и прочих объектов культуры (91)</t>
  </si>
  <si>
    <t xml:space="preserve"> г. Княгинино</t>
  </si>
  <si>
    <t xml:space="preserve">г. Княгинино </t>
  </si>
  <si>
    <t>ООО "Инвестиционная компания Реалист"</t>
  </si>
  <si>
    <t>г. Княгинино п. Возрождение</t>
  </si>
  <si>
    <t>Национальный проект "Беспилотные авиационные системы"</t>
  </si>
  <si>
    <t>Создание специализированных кружков на базе 2-хшкол  по разработке, производству и эксплуатации беспилотных авиационных систем</t>
  </si>
  <si>
    <t>Реконструкция дома детского творчества</t>
  </si>
  <si>
    <t>Ремонт поликлиники ГБУЗ НО "Княгининская ЦРБ" и приобретение оборудования</t>
  </si>
  <si>
    <t>2024-2028</t>
  </si>
  <si>
    <t>2025-2028</t>
  </si>
  <si>
    <t>Приобретение техники и оборудования для модернизации сельскохозяйственного производства</t>
  </si>
  <si>
    <t>Приобретение высокопроизводительной сельскохозяйственной техники и оборудования</t>
  </si>
  <si>
    <t>2026-2028</t>
  </si>
  <si>
    <t>МП «Обеспечение безопасности жизни населения Княгининского муниципального округа Нижегородской области»</t>
  </si>
  <si>
    <t>РАЗДЕЛ P ОБРАЗОВАНИЕ</t>
  </si>
  <si>
    <t>РАЗДЕЛ Q ДЕЯТЕЛЬНОСТЬ В ОБЛАСТИ ЗДРАВООХРАНЕНИЯ И СОЦИАЛЬНЫХ УСЛУГ</t>
  </si>
  <si>
    <t>РАЗДЕЛ G
ТОРГОВЛЯ ОПТОВАЯ И РОЗНИЧНАЯ; РЕМОНТ АВТОТРАНСПОРТНЫХ СРЕДСТВ И МОТОЦИКЛОВ</t>
  </si>
  <si>
    <t>Торговля розничная, кроме торговли автотранспортными средствами и мотоциклами (47)</t>
  </si>
  <si>
    <t xml:space="preserve"> Торговля розничная, кроме торговли автотранспортными средствами и мотоциклами (47)</t>
  </si>
  <si>
    <t>Исправлено по отчету АИП за 2024 год</t>
  </si>
  <si>
    <t>Расширение действующего производства по  строительству линии сушки молока</t>
  </si>
  <si>
    <t>отгрузка на 2026-2028?</t>
  </si>
  <si>
    <t>отгрузка на 2025-2028?</t>
  </si>
  <si>
    <t>ООО "Вад. Строитель"</t>
  </si>
  <si>
    <t>Администрация Княгининского муниципального округа</t>
  </si>
  <si>
    <t>если этих учреждений не много, распишите по объектам</t>
  </si>
  <si>
    <t>заполните, пожалуйста, графу красную</t>
  </si>
  <si>
    <t>Разбить на ФАПы в соответствии с отчетом по АИП за 2024 год и утвержденной АИП на 2025-2027 годы</t>
  </si>
  <si>
    <t>ФАП в с. Ананье Княгининского муниципального района (ГБУЗ НО "Княгининская центральная районная больница")</t>
  </si>
  <si>
    <t>ФАП в с.Шишковердь Княгининского муниципального района (ГБУЗ НО "Княгининская центральная районная больница")</t>
  </si>
  <si>
    <t>ФАП в с.Бубенки Княгининского муниципального района (ГБУЗ НО "Княгининская центральная районная больница")</t>
  </si>
  <si>
    <t>ФАП в с.Егорьевское Княгининского муниципального района (ГБУЗ НО "Княгининская центральная районная больница")</t>
  </si>
  <si>
    <t>ФАП в с.Урга Княгининского муниципального района (ГБУЗ НО "Княгининская центральная районная больница")</t>
  </si>
  <si>
    <t>ГПНО "Развитие образования Нижегородской области"</t>
  </si>
  <si>
    <t xml:space="preserve"> ГПНО "Развитие образования Нижегородской области"</t>
  </si>
  <si>
    <t>Министерство образования и науки Нижегородской области</t>
  </si>
  <si>
    <t>2024,  2026</t>
  </si>
  <si>
    <t>Капитальный ремонт Центральной районной библиотеки им. Александра Люкина</t>
  </si>
  <si>
    <t>Реконструкция музейного комплекса Княгининского муниципального округа</t>
  </si>
  <si>
    <t>ИП Шавлиев Муса Юсупович</t>
  </si>
  <si>
    <t>-</t>
  </si>
  <si>
    <t>Министерство энергетики и жилищно-коммунального хозяйства Нижегородской области</t>
  </si>
  <si>
    <t>ГПНО "Обеспечение населения Нижегородской области качественными услугами в сфере жилищно-коммунального хозяйства"</t>
  </si>
  <si>
    <t>Министерство здравоохранения Российской Федерации, министерство здравоохранения Нижегородской области</t>
  </si>
  <si>
    <t>Министерство здравоохранения Нижегородской области</t>
  </si>
  <si>
    <t>ГПРФ "Развитие здравоохранения" ГПНО "Развитие здравоохранения Нижегородской области"</t>
  </si>
  <si>
    <t>Министерство энергетики и жилищно-коммунального хозяйства Нижегородской области, администрация Княгининского муниципального округа</t>
  </si>
  <si>
    <t>ГПНО "Обеспечение населения Нижегородской области качественными услугами в сфере жилищно-коммунального хозяйства", МП «Обеспечение населения Княгининского муниципального округа Нижегородской области качественными услугами в сфере жилищно-коммунального хозяйства и транспортного обслуживания»</t>
  </si>
  <si>
    <t>ГПНО "Формирование современной городской среды на территории Нижегородской области», МП «Развитие благоустройства территории Княгининского муниципального округа Нижегородской области на 2023-2027 годы»</t>
  </si>
  <si>
    <t>Министерство образования и науки Нижегородской области, администрация Княгининского муниципального округа</t>
  </si>
  <si>
    <t>ГПНО "Развитие образования Нижегородской области", МП «Развитие образования Княгининского муниципального округа Нижегородской области»</t>
  </si>
  <si>
    <t>Минпросвещения России, Министерство образования и науки Нижегородской области, администрация Княгининского муниципального округа</t>
  </si>
  <si>
    <t xml:space="preserve"> ГПРФ"Развитие образования", ГПНО "Развитие образования Нижегородской области", МП «Развитие образования Княгининского муниципального округа Нижегородской области»</t>
  </si>
  <si>
    <t>Министерство культуры Российской Федерации, министерство культуры Нижегородской области, администрация Княгининского муниципального округа</t>
  </si>
  <si>
    <t xml:space="preserve"> ГПРФ "Развитие культуры", ГПНО "Развитие культуры Нижегородской области", МП «Развитие культуры и туризма Княгининского муниципального округа Нижегородской области» </t>
  </si>
  <si>
    <t xml:space="preserve">  </t>
  </si>
  <si>
    <t>Инвестиционный план Княгининского муниципального округа Нижегородской области на 2024-2028 годы</t>
  </si>
  <si>
    <t xml:space="preserve">          Приложение 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Княгининского муниципального округа Нижегородской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от___________№__________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</si>
</sst>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4" x14ac:knownFonts="1">
    <font>
      <sz val="11"/>
      <color indexed="8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wrapText="1"/>
    </xf>
    <xf numFmtId="165" fontId="2" fillId="0" borderId="0" xfId="0" applyNumberFormat="1" applyFont="1" applyFill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/>
    <xf numFmtId="0" fontId="1" fillId="0" borderId="5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1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6"/>
  <sheetViews>
    <sheetView tabSelected="1" view="pageBreakPreview" topLeftCell="H1" zoomScale="50" zoomScaleNormal="50" zoomScaleSheetLayoutView="50" workbookViewId="0">
      <selection activeCell="A2" sqref="A2:R2"/>
    </sheetView>
  </sheetViews>
  <sheetFormatPr defaultRowHeight="23.25" x14ac:dyDescent="0.35"/>
  <cols>
    <col min="1" max="1" width="7.85546875" style="2" customWidth="1"/>
    <col min="2" max="2" width="43.7109375" style="2" customWidth="1"/>
    <col min="3" max="3" width="28" style="2" customWidth="1"/>
    <col min="4" max="4" width="41.42578125" style="2" customWidth="1"/>
    <col min="5" max="5" width="57.28515625" style="2" customWidth="1"/>
    <col min="6" max="6" width="35.140625" style="2" customWidth="1"/>
    <col min="7" max="7" width="23.85546875" style="2" customWidth="1"/>
    <col min="8" max="8" width="18" style="2" customWidth="1"/>
    <col min="9" max="9" width="15.5703125" style="2" customWidth="1"/>
    <col min="10" max="10" width="17.5703125" style="2" customWidth="1"/>
    <col min="11" max="11" width="14.28515625" style="2" customWidth="1"/>
    <col min="12" max="12" width="17" style="2" customWidth="1"/>
    <col min="13" max="13" width="15.28515625" style="2" customWidth="1"/>
    <col min="14" max="14" width="16.28515625" style="2" customWidth="1"/>
    <col min="15" max="15" width="17.7109375" style="2" customWidth="1"/>
    <col min="16" max="16" width="15" style="2" customWidth="1"/>
    <col min="17" max="17" width="18.140625" style="2" customWidth="1"/>
    <col min="18" max="18" width="12.7109375" style="17" customWidth="1"/>
    <col min="19" max="19" width="33.42578125" style="1" customWidth="1"/>
    <col min="20" max="16384" width="9.140625" style="2"/>
  </cols>
  <sheetData>
    <row r="2" spans="1:18" s="2" customFormat="1" ht="101.25" customHeight="1" x14ac:dyDescent="0.35">
      <c r="A2" s="39" t="s">
        <v>156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2" customFormat="1" ht="48.75" customHeight="1" x14ac:dyDescent="0.35">
      <c r="A3" s="40" t="s">
        <v>155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s="2" customFormat="1" ht="60.75" customHeight="1" x14ac:dyDescent="0.35">
      <c r="A4" s="41" t="s">
        <v>0</v>
      </c>
      <c r="B4" s="41" t="s">
        <v>1</v>
      </c>
      <c r="C4" s="41" t="s">
        <v>70</v>
      </c>
      <c r="D4" s="41" t="s">
        <v>71</v>
      </c>
      <c r="E4" s="41" t="s">
        <v>154</v>
      </c>
      <c r="F4" s="41" t="s">
        <v>2</v>
      </c>
      <c r="G4" s="41" t="s">
        <v>3</v>
      </c>
      <c r="H4" s="41" t="s">
        <v>81</v>
      </c>
      <c r="I4" s="41" t="s">
        <v>4</v>
      </c>
      <c r="J4" s="41" t="s">
        <v>5</v>
      </c>
      <c r="K4" s="41"/>
      <c r="L4" s="41"/>
      <c r="M4" s="41"/>
      <c r="N4" s="41"/>
      <c r="O4" s="41" t="s">
        <v>83</v>
      </c>
      <c r="P4" s="41"/>
      <c r="Q4" s="41"/>
      <c r="R4" s="41"/>
    </row>
    <row r="5" spans="1:18" s="2" customFormat="1" ht="63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 t="s">
        <v>6</v>
      </c>
      <c r="K5" s="26" t="s">
        <v>82</v>
      </c>
      <c r="L5" s="25" t="s">
        <v>7</v>
      </c>
      <c r="M5" s="25" t="s">
        <v>8</v>
      </c>
      <c r="N5" s="26" t="s">
        <v>9</v>
      </c>
      <c r="O5" s="25" t="s">
        <v>10</v>
      </c>
      <c r="P5" s="25" t="s">
        <v>11</v>
      </c>
      <c r="Q5" s="25" t="s">
        <v>12</v>
      </c>
      <c r="R5" s="28" t="s">
        <v>13</v>
      </c>
    </row>
    <row r="6" spans="1:18" s="2" customFormat="1" ht="86.2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7"/>
      <c r="L6" s="25"/>
      <c r="M6" s="25"/>
      <c r="N6" s="27"/>
      <c r="O6" s="25"/>
      <c r="P6" s="25"/>
      <c r="Q6" s="25"/>
      <c r="R6" s="28"/>
    </row>
    <row r="7" spans="1:18" s="2" customFormat="1" ht="49.5" customHeight="1" x14ac:dyDescent="0.35">
      <c r="A7" s="23" t="s">
        <v>14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s="2" customFormat="1" x14ac:dyDescent="0.35">
      <c r="A8" s="22">
        <v>1</v>
      </c>
      <c r="B8" s="22" t="s">
        <v>109</v>
      </c>
      <c r="C8" s="22" t="s">
        <v>17</v>
      </c>
      <c r="D8" s="22" t="s">
        <v>79</v>
      </c>
      <c r="E8" s="22" t="s">
        <v>139</v>
      </c>
      <c r="F8" s="22" t="s">
        <v>84</v>
      </c>
      <c r="G8" s="22" t="s">
        <v>18</v>
      </c>
      <c r="H8" s="22" t="s">
        <v>107</v>
      </c>
      <c r="I8" s="3" t="s">
        <v>16</v>
      </c>
      <c r="J8" s="4">
        <f>SUM(J9:J13)</f>
        <v>9.5999999999999979</v>
      </c>
      <c r="K8" s="4">
        <f t="shared" ref="K8:R8" si="0">SUM(K9:K13)</f>
        <v>0</v>
      </c>
      <c r="L8" s="4">
        <f t="shared" si="0"/>
        <v>0</v>
      </c>
      <c r="M8" s="4">
        <f t="shared" si="0"/>
        <v>0</v>
      </c>
      <c r="N8" s="4">
        <f t="shared" si="0"/>
        <v>9.5999999999999979</v>
      </c>
      <c r="O8" s="4">
        <f t="shared" si="0"/>
        <v>47.8</v>
      </c>
      <c r="P8" s="4">
        <f t="shared" si="0"/>
        <v>0</v>
      </c>
      <c r="Q8" s="4">
        <f t="shared" si="0"/>
        <v>0</v>
      </c>
      <c r="R8" s="13">
        <f t="shared" si="0"/>
        <v>0</v>
      </c>
    </row>
    <row r="9" spans="1:18" s="2" customFormat="1" x14ac:dyDescent="0.35">
      <c r="A9" s="22"/>
      <c r="B9" s="22"/>
      <c r="C9" s="22"/>
      <c r="D9" s="22"/>
      <c r="E9" s="22"/>
      <c r="F9" s="22"/>
      <c r="G9" s="22"/>
      <c r="H9" s="22"/>
      <c r="I9" s="3">
        <v>2024</v>
      </c>
      <c r="J9" s="4">
        <f>SUM(K9:N9)</f>
        <v>1.5</v>
      </c>
      <c r="K9" s="4"/>
      <c r="L9" s="4"/>
      <c r="M9" s="4"/>
      <c r="N9" s="4">
        <v>1.5</v>
      </c>
      <c r="O9" s="4">
        <v>7.7</v>
      </c>
      <c r="P9" s="4"/>
      <c r="Q9" s="4"/>
      <c r="R9" s="13"/>
    </row>
    <row r="10" spans="1:18" s="2" customFormat="1" x14ac:dyDescent="0.35">
      <c r="A10" s="22"/>
      <c r="B10" s="22"/>
      <c r="C10" s="22"/>
      <c r="D10" s="22"/>
      <c r="E10" s="22"/>
      <c r="F10" s="22"/>
      <c r="G10" s="22"/>
      <c r="H10" s="22"/>
      <c r="I10" s="3">
        <v>2025</v>
      </c>
      <c r="J10" s="4">
        <f t="shared" ref="J10:J43" si="1">SUM(K10:N10)</f>
        <v>1.8</v>
      </c>
      <c r="K10" s="4"/>
      <c r="L10" s="4"/>
      <c r="M10" s="4"/>
      <c r="N10" s="4">
        <v>1.8</v>
      </c>
      <c r="O10" s="4">
        <v>8.6999999999999993</v>
      </c>
      <c r="P10" s="4"/>
      <c r="Q10" s="4"/>
      <c r="R10" s="13"/>
    </row>
    <row r="11" spans="1:18" s="2" customFormat="1" x14ac:dyDescent="0.35">
      <c r="A11" s="22"/>
      <c r="B11" s="22"/>
      <c r="C11" s="22"/>
      <c r="D11" s="22"/>
      <c r="E11" s="22"/>
      <c r="F11" s="22"/>
      <c r="G11" s="22"/>
      <c r="H11" s="22"/>
      <c r="I11" s="3">
        <v>2026</v>
      </c>
      <c r="J11" s="4">
        <f t="shared" si="1"/>
        <v>1.9</v>
      </c>
      <c r="K11" s="4"/>
      <c r="L11" s="4"/>
      <c r="M11" s="4"/>
      <c r="N11" s="4">
        <v>1.9</v>
      </c>
      <c r="O11" s="4">
        <v>9.6</v>
      </c>
      <c r="P11" s="4"/>
      <c r="Q11" s="4"/>
      <c r="R11" s="13"/>
    </row>
    <row r="12" spans="1:18" s="2" customFormat="1" x14ac:dyDescent="0.35">
      <c r="A12" s="22"/>
      <c r="B12" s="22"/>
      <c r="C12" s="22"/>
      <c r="D12" s="22"/>
      <c r="E12" s="22"/>
      <c r="F12" s="22"/>
      <c r="G12" s="22"/>
      <c r="H12" s="22"/>
      <c r="I12" s="3">
        <v>2027</v>
      </c>
      <c r="J12" s="4">
        <f t="shared" si="1"/>
        <v>2.1</v>
      </c>
      <c r="K12" s="4"/>
      <c r="L12" s="4"/>
      <c r="M12" s="4"/>
      <c r="N12" s="4">
        <v>2.1</v>
      </c>
      <c r="O12" s="4">
        <v>10.4</v>
      </c>
      <c r="P12" s="4"/>
      <c r="Q12" s="4"/>
      <c r="R12" s="13"/>
    </row>
    <row r="13" spans="1:18" s="2" customFormat="1" x14ac:dyDescent="0.35">
      <c r="A13" s="22"/>
      <c r="B13" s="22"/>
      <c r="C13" s="22"/>
      <c r="D13" s="22"/>
      <c r="E13" s="22"/>
      <c r="F13" s="22"/>
      <c r="G13" s="22"/>
      <c r="H13" s="22"/>
      <c r="I13" s="3">
        <v>2028</v>
      </c>
      <c r="J13" s="4">
        <f t="shared" si="1"/>
        <v>2.2999999999999998</v>
      </c>
      <c r="K13" s="4"/>
      <c r="L13" s="4"/>
      <c r="M13" s="4"/>
      <c r="N13" s="4">
        <v>2.2999999999999998</v>
      </c>
      <c r="O13" s="4">
        <v>11.4</v>
      </c>
      <c r="P13" s="4"/>
      <c r="Q13" s="4"/>
      <c r="R13" s="13"/>
    </row>
    <row r="14" spans="1:18" s="2" customFormat="1" x14ac:dyDescent="0.35">
      <c r="A14" s="22">
        <v>2</v>
      </c>
      <c r="B14" s="22" t="s">
        <v>110</v>
      </c>
      <c r="C14" s="22" t="s">
        <v>20</v>
      </c>
      <c r="D14" s="22" t="s">
        <v>78</v>
      </c>
      <c r="E14" s="22" t="s">
        <v>139</v>
      </c>
      <c r="F14" s="22" t="s">
        <v>85</v>
      </c>
      <c r="G14" s="22" t="s">
        <v>21</v>
      </c>
      <c r="H14" s="22" t="s">
        <v>107</v>
      </c>
      <c r="I14" s="3" t="s">
        <v>16</v>
      </c>
      <c r="J14" s="4">
        <f>SUM(J15:J19)</f>
        <v>203.39999999999998</v>
      </c>
      <c r="K14" s="4">
        <f t="shared" ref="K14:R14" si="2">SUM(K15:K19)</f>
        <v>0</v>
      </c>
      <c r="L14" s="4">
        <f t="shared" si="2"/>
        <v>0</v>
      </c>
      <c r="M14" s="4">
        <f t="shared" si="2"/>
        <v>0</v>
      </c>
      <c r="N14" s="4">
        <f t="shared" si="2"/>
        <v>203.39999999999998</v>
      </c>
      <c r="O14" s="4">
        <f t="shared" si="2"/>
        <v>175.79999999999998</v>
      </c>
      <c r="P14" s="4">
        <f t="shared" si="2"/>
        <v>0</v>
      </c>
      <c r="Q14" s="4">
        <f t="shared" si="2"/>
        <v>0</v>
      </c>
      <c r="R14" s="13">
        <f t="shared" si="2"/>
        <v>0</v>
      </c>
    </row>
    <row r="15" spans="1:18" s="2" customFormat="1" x14ac:dyDescent="0.35">
      <c r="A15" s="22"/>
      <c r="B15" s="22"/>
      <c r="C15" s="22"/>
      <c r="D15" s="22"/>
      <c r="E15" s="22"/>
      <c r="F15" s="22"/>
      <c r="G15" s="22"/>
      <c r="H15" s="22"/>
      <c r="I15" s="3">
        <v>2024</v>
      </c>
      <c r="J15" s="4">
        <f t="shared" si="1"/>
        <v>51.1</v>
      </c>
      <c r="K15" s="4"/>
      <c r="L15" s="4"/>
      <c r="M15" s="4"/>
      <c r="N15" s="4">
        <v>51.1</v>
      </c>
      <c r="O15" s="4">
        <v>44.2</v>
      </c>
      <c r="P15" s="4"/>
      <c r="Q15" s="4"/>
      <c r="R15" s="13"/>
    </row>
    <row r="16" spans="1:18" s="2" customFormat="1" x14ac:dyDescent="0.35">
      <c r="A16" s="22"/>
      <c r="B16" s="22"/>
      <c r="C16" s="22"/>
      <c r="D16" s="22"/>
      <c r="E16" s="22"/>
      <c r="F16" s="22"/>
      <c r="G16" s="22"/>
      <c r="H16" s="22"/>
      <c r="I16" s="3">
        <v>2025</v>
      </c>
      <c r="J16" s="4">
        <f t="shared" si="1"/>
        <v>33</v>
      </c>
      <c r="K16" s="4"/>
      <c r="L16" s="4"/>
      <c r="M16" s="4"/>
      <c r="N16" s="4">
        <v>33</v>
      </c>
      <c r="O16" s="4">
        <v>28.5</v>
      </c>
      <c r="P16" s="4"/>
      <c r="Q16" s="4"/>
      <c r="R16" s="13"/>
    </row>
    <row r="17" spans="1:18" s="2" customFormat="1" x14ac:dyDescent="0.35">
      <c r="A17" s="22"/>
      <c r="B17" s="22"/>
      <c r="C17" s="22"/>
      <c r="D17" s="22"/>
      <c r="E17" s="22"/>
      <c r="F17" s="22"/>
      <c r="G17" s="22"/>
      <c r="H17" s="22"/>
      <c r="I17" s="3">
        <v>2026</v>
      </c>
      <c r="J17" s="4">
        <f t="shared" si="1"/>
        <v>36.299999999999997</v>
      </c>
      <c r="K17" s="4"/>
      <c r="L17" s="4"/>
      <c r="M17" s="4"/>
      <c r="N17" s="4">
        <v>36.299999999999997</v>
      </c>
      <c r="O17" s="4">
        <v>31.4</v>
      </c>
      <c r="P17" s="4"/>
      <c r="Q17" s="4"/>
      <c r="R17" s="13"/>
    </row>
    <row r="18" spans="1:18" s="2" customFormat="1" x14ac:dyDescent="0.35">
      <c r="A18" s="22"/>
      <c r="B18" s="22"/>
      <c r="C18" s="22"/>
      <c r="D18" s="22"/>
      <c r="E18" s="22"/>
      <c r="F18" s="22"/>
      <c r="G18" s="22"/>
      <c r="H18" s="22"/>
      <c r="I18" s="3">
        <v>2027</v>
      </c>
      <c r="J18" s="4">
        <f t="shared" si="1"/>
        <v>39.700000000000003</v>
      </c>
      <c r="K18" s="4"/>
      <c r="L18" s="4"/>
      <c r="M18" s="4"/>
      <c r="N18" s="4">
        <v>39.700000000000003</v>
      </c>
      <c r="O18" s="4">
        <v>34.299999999999997</v>
      </c>
      <c r="P18" s="4"/>
      <c r="Q18" s="4"/>
      <c r="R18" s="13"/>
    </row>
    <row r="19" spans="1:18" s="2" customFormat="1" x14ac:dyDescent="0.35">
      <c r="A19" s="22"/>
      <c r="B19" s="22"/>
      <c r="C19" s="22"/>
      <c r="D19" s="22"/>
      <c r="E19" s="22"/>
      <c r="F19" s="22"/>
      <c r="G19" s="22"/>
      <c r="H19" s="22"/>
      <c r="I19" s="3">
        <v>2028</v>
      </c>
      <c r="J19" s="4">
        <f t="shared" si="1"/>
        <v>43.3</v>
      </c>
      <c r="K19" s="4"/>
      <c r="L19" s="4"/>
      <c r="M19" s="4"/>
      <c r="N19" s="4">
        <v>43.3</v>
      </c>
      <c r="O19" s="4">
        <v>37.4</v>
      </c>
      <c r="P19" s="4"/>
      <c r="Q19" s="4"/>
      <c r="R19" s="13"/>
    </row>
    <row r="20" spans="1:18" s="2" customFormat="1" x14ac:dyDescent="0.35">
      <c r="A20" s="22">
        <v>3</v>
      </c>
      <c r="B20" s="22" t="s">
        <v>22</v>
      </c>
      <c r="C20" s="22" t="s">
        <v>23</v>
      </c>
      <c r="D20" s="22" t="s">
        <v>77</v>
      </c>
      <c r="E20" s="22" t="s">
        <v>139</v>
      </c>
      <c r="F20" s="22" t="s">
        <v>85</v>
      </c>
      <c r="G20" s="22" t="s">
        <v>15</v>
      </c>
      <c r="H20" s="22" t="s">
        <v>24</v>
      </c>
      <c r="I20" s="3" t="s">
        <v>16</v>
      </c>
      <c r="J20" s="4">
        <f>SUM(J21:J25)</f>
        <v>34.799999999999997</v>
      </c>
      <c r="K20" s="4">
        <f t="shared" ref="K20:R20" si="3">SUM(K21:K25)</f>
        <v>0</v>
      </c>
      <c r="L20" s="4">
        <f t="shared" si="3"/>
        <v>0</v>
      </c>
      <c r="M20" s="4">
        <f t="shared" si="3"/>
        <v>0</v>
      </c>
      <c r="N20" s="4">
        <f t="shared" si="3"/>
        <v>34.799999999999997</v>
      </c>
      <c r="O20" s="4">
        <f t="shared" si="3"/>
        <v>37.5</v>
      </c>
      <c r="P20" s="4">
        <f t="shared" si="3"/>
        <v>0</v>
      </c>
      <c r="Q20" s="4">
        <f t="shared" si="3"/>
        <v>0</v>
      </c>
      <c r="R20" s="13">
        <f t="shared" si="3"/>
        <v>0</v>
      </c>
    </row>
    <row r="21" spans="1:18" s="2" customFormat="1" x14ac:dyDescent="0.35">
      <c r="A21" s="22"/>
      <c r="B21" s="22"/>
      <c r="C21" s="22"/>
      <c r="D21" s="22"/>
      <c r="E21" s="22"/>
      <c r="F21" s="22"/>
      <c r="G21" s="22"/>
      <c r="H21" s="22"/>
      <c r="I21" s="3">
        <v>2024</v>
      </c>
      <c r="J21" s="4">
        <f t="shared" si="1"/>
        <v>23.5</v>
      </c>
      <c r="K21" s="4"/>
      <c r="L21" s="4"/>
      <c r="M21" s="4"/>
      <c r="N21" s="4">
        <v>23.5</v>
      </c>
      <c r="O21" s="4">
        <v>5</v>
      </c>
      <c r="P21" s="4"/>
      <c r="Q21" s="4"/>
      <c r="R21" s="13"/>
    </row>
    <row r="22" spans="1:18" s="2" customFormat="1" x14ac:dyDescent="0.35">
      <c r="A22" s="22"/>
      <c r="B22" s="22"/>
      <c r="C22" s="22"/>
      <c r="D22" s="22"/>
      <c r="E22" s="22"/>
      <c r="F22" s="22"/>
      <c r="G22" s="22"/>
      <c r="H22" s="22"/>
      <c r="I22" s="3">
        <v>2025</v>
      </c>
      <c r="J22" s="4">
        <f t="shared" si="1"/>
        <v>11.3</v>
      </c>
      <c r="K22" s="4"/>
      <c r="L22" s="4"/>
      <c r="M22" s="4"/>
      <c r="N22" s="4">
        <v>11.3</v>
      </c>
      <c r="O22" s="4">
        <v>32.5</v>
      </c>
      <c r="P22" s="4"/>
      <c r="Q22" s="4"/>
      <c r="R22" s="13"/>
    </row>
    <row r="23" spans="1:18" s="2" customFormat="1" x14ac:dyDescent="0.35">
      <c r="A23" s="22"/>
      <c r="B23" s="22"/>
      <c r="C23" s="22"/>
      <c r="D23" s="22"/>
      <c r="E23" s="22"/>
      <c r="F23" s="22"/>
      <c r="G23" s="22"/>
      <c r="H23" s="22"/>
      <c r="I23" s="3">
        <v>2026</v>
      </c>
      <c r="J23" s="4">
        <f t="shared" si="1"/>
        <v>0</v>
      </c>
      <c r="K23" s="4"/>
      <c r="L23" s="4"/>
      <c r="M23" s="4"/>
      <c r="N23" s="4"/>
      <c r="O23" s="4"/>
      <c r="P23" s="4"/>
      <c r="Q23" s="4"/>
      <c r="R23" s="13"/>
    </row>
    <row r="24" spans="1:18" s="2" customFormat="1" x14ac:dyDescent="0.35">
      <c r="A24" s="22"/>
      <c r="B24" s="22"/>
      <c r="C24" s="22"/>
      <c r="D24" s="22"/>
      <c r="E24" s="22"/>
      <c r="F24" s="22"/>
      <c r="G24" s="22"/>
      <c r="H24" s="22"/>
      <c r="I24" s="3">
        <v>2027</v>
      </c>
      <c r="J24" s="4">
        <f t="shared" si="1"/>
        <v>0</v>
      </c>
      <c r="K24" s="4"/>
      <c r="L24" s="4"/>
      <c r="M24" s="4"/>
      <c r="N24" s="4"/>
      <c r="O24" s="4"/>
      <c r="P24" s="4"/>
      <c r="Q24" s="4"/>
      <c r="R24" s="13"/>
    </row>
    <row r="25" spans="1:18" s="2" customFormat="1" x14ac:dyDescent="0.35">
      <c r="A25" s="22"/>
      <c r="B25" s="22"/>
      <c r="C25" s="22"/>
      <c r="D25" s="22"/>
      <c r="E25" s="22"/>
      <c r="F25" s="22"/>
      <c r="G25" s="22"/>
      <c r="H25" s="22"/>
      <c r="I25" s="3">
        <v>2028</v>
      </c>
      <c r="J25" s="4">
        <f t="shared" si="1"/>
        <v>0</v>
      </c>
      <c r="K25" s="4"/>
      <c r="L25" s="4"/>
      <c r="M25" s="4"/>
      <c r="N25" s="4"/>
      <c r="O25" s="4"/>
      <c r="P25" s="4"/>
      <c r="Q25" s="4"/>
      <c r="R25" s="13"/>
    </row>
    <row r="26" spans="1:18" s="2" customFormat="1" x14ac:dyDescent="0.35">
      <c r="A26" s="22">
        <v>4</v>
      </c>
      <c r="B26" s="22" t="s">
        <v>109</v>
      </c>
      <c r="C26" s="22" t="s">
        <v>25</v>
      </c>
      <c r="D26" s="22" t="s">
        <v>76</v>
      </c>
      <c r="E26" s="22" t="s">
        <v>139</v>
      </c>
      <c r="F26" s="22" t="s">
        <v>86</v>
      </c>
      <c r="G26" s="22" t="s">
        <v>21</v>
      </c>
      <c r="H26" s="22" t="s">
        <v>107</v>
      </c>
      <c r="I26" s="3" t="s">
        <v>16</v>
      </c>
      <c r="J26" s="4">
        <f>SUM(J27:J31)</f>
        <v>46.1</v>
      </c>
      <c r="K26" s="4">
        <f t="shared" ref="K26:R26" si="4">SUM(K27:K31)</f>
        <v>0</v>
      </c>
      <c r="L26" s="4">
        <f t="shared" si="4"/>
        <v>0</v>
      </c>
      <c r="M26" s="4">
        <f t="shared" si="4"/>
        <v>0</v>
      </c>
      <c r="N26" s="4">
        <f t="shared" si="4"/>
        <v>46.1</v>
      </c>
      <c r="O26" s="4">
        <f t="shared" si="4"/>
        <v>6.6999999999999993</v>
      </c>
      <c r="P26" s="4">
        <f t="shared" si="4"/>
        <v>0</v>
      </c>
      <c r="Q26" s="4">
        <f t="shared" si="4"/>
        <v>0</v>
      </c>
      <c r="R26" s="13">
        <f t="shared" si="4"/>
        <v>0</v>
      </c>
    </row>
    <row r="27" spans="1:18" s="2" customFormat="1" x14ac:dyDescent="0.35">
      <c r="A27" s="22"/>
      <c r="B27" s="22"/>
      <c r="C27" s="22"/>
      <c r="D27" s="22"/>
      <c r="E27" s="22"/>
      <c r="F27" s="22"/>
      <c r="G27" s="22"/>
      <c r="H27" s="22"/>
      <c r="I27" s="3">
        <v>2024</v>
      </c>
      <c r="J27" s="4">
        <f t="shared" si="1"/>
        <v>28.1</v>
      </c>
      <c r="K27" s="4"/>
      <c r="L27" s="4"/>
      <c r="M27" s="4"/>
      <c r="N27" s="4">
        <v>28.1</v>
      </c>
      <c r="O27" s="4">
        <v>1.7</v>
      </c>
      <c r="P27" s="4"/>
      <c r="Q27" s="4"/>
      <c r="R27" s="13"/>
    </row>
    <row r="28" spans="1:18" s="2" customFormat="1" x14ac:dyDescent="0.35">
      <c r="A28" s="22"/>
      <c r="B28" s="22"/>
      <c r="C28" s="22"/>
      <c r="D28" s="22"/>
      <c r="E28" s="22"/>
      <c r="F28" s="22"/>
      <c r="G28" s="22"/>
      <c r="H28" s="22"/>
      <c r="I28" s="3">
        <v>2025</v>
      </c>
      <c r="J28" s="4">
        <f t="shared" si="1"/>
        <v>3.9</v>
      </c>
      <c r="K28" s="4"/>
      <c r="L28" s="4"/>
      <c r="M28" s="4"/>
      <c r="N28" s="4">
        <v>3.9</v>
      </c>
      <c r="O28" s="4">
        <v>1.1000000000000001</v>
      </c>
      <c r="P28" s="4"/>
      <c r="Q28" s="4"/>
      <c r="R28" s="13"/>
    </row>
    <row r="29" spans="1:18" s="2" customFormat="1" x14ac:dyDescent="0.35">
      <c r="A29" s="22"/>
      <c r="B29" s="22"/>
      <c r="C29" s="22"/>
      <c r="D29" s="22"/>
      <c r="E29" s="22"/>
      <c r="F29" s="22"/>
      <c r="G29" s="22"/>
      <c r="H29" s="22"/>
      <c r="I29" s="3">
        <v>2026</v>
      </c>
      <c r="J29" s="4">
        <f t="shared" si="1"/>
        <v>4.3</v>
      </c>
      <c r="K29" s="4"/>
      <c r="L29" s="4"/>
      <c r="M29" s="4"/>
      <c r="N29" s="4">
        <v>4.3</v>
      </c>
      <c r="O29" s="4">
        <v>1.2</v>
      </c>
      <c r="P29" s="4"/>
      <c r="Q29" s="4"/>
      <c r="R29" s="13"/>
    </row>
    <row r="30" spans="1:18" s="2" customFormat="1" x14ac:dyDescent="0.35">
      <c r="A30" s="22"/>
      <c r="B30" s="22"/>
      <c r="C30" s="22"/>
      <c r="D30" s="22"/>
      <c r="E30" s="22"/>
      <c r="F30" s="22"/>
      <c r="G30" s="22"/>
      <c r="H30" s="22"/>
      <c r="I30" s="3">
        <v>2027</v>
      </c>
      <c r="J30" s="4">
        <f t="shared" si="1"/>
        <v>4.7</v>
      </c>
      <c r="K30" s="4"/>
      <c r="L30" s="4"/>
      <c r="M30" s="4"/>
      <c r="N30" s="4">
        <v>4.7</v>
      </c>
      <c r="O30" s="4">
        <v>1.3</v>
      </c>
      <c r="P30" s="4"/>
      <c r="Q30" s="4"/>
      <c r="R30" s="13"/>
    </row>
    <row r="31" spans="1:18" s="2" customFormat="1" x14ac:dyDescent="0.35">
      <c r="A31" s="22"/>
      <c r="B31" s="22"/>
      <c r="C31" s="22"/>
      <c r="D31" s="22"/>
      <c r="E31" s="22"/>
      <c r="F31" s="22"/>
      <c r="G31" s="22"/>
      <c r="H31" s="22"/>
      <c r="I31" s="3">
        <v>2028</v>
      </c>
      <c r="J31" s="4">
        <f t="shared" si="1"/>
        <v>5.0999999999999996</v>
      </c>
      <c r="K31" s="4"/>
      <c r="L31" s="4"/>
      <c r="M31" s="4"/>
      <c r="N31" s="4">
        <v>5.0999999999999996</v>
      </c>
      <c r="O31" s="4">
        <v>1.4</v>
      </c>
      <c r="P31" s="4"/>
      <c r="Q31" s="4"/>
      <c r="R31" s="13"/>
    </row>
    <row r="32" spans="1:18" s="2" customFormat="1" x14ac:dyDescent="0.35">
      <c r="A32" s="22">
        <v>5</v>
      </c>
      <c r="B32" s="22" t="s">
        <v>110</v>
      </c>
      <c r="C32" s="22" t="s">
        <v>26</v>
      </c>
      <c r="D32" s="22" t="s">
        <v>75</v>
      </c>
      <c r="E32" s="22" t="s">
        <v>139</v>
      </c>
      <c r="F32" s="22" t="s">
        <v>85</v>
      </c>
      <c r="G32" s="22" t="s">
        <v>27</v>
      </c>
      <c r="H32" s="22" t="s">
        <v>19</v>
      </c>
      <c r="I32" s="3" t="s">
        <v>16</v>
      </c>
      <c r="J32" s="4">
        <f>SUM(J33:J37)</f>
        <v>46.1</v>
      </c>
      <c r="K32" s="4">
        <f t="shared" ref="K32:R32" si="5">SUM(K33:K37)</f>
        <v>0</v>
      </c>
      <c r="L32" s="4">
        <f t="shared" si="5"/>
        <v>0</v>
      </c>
      <c r="M32" s="4">
        <f t="shared" si="5"/>
        <v>0</v>
      </c>
      <c r="N32" s="4">
        <f t="shared" si="5"/>
        <v>46.1</v>
      </c>
      <c r="O32" s="4">
        <f t="shared" si="5"/>
        <v>2.5</v>
      </c>
      <c r="P32" s="4">
        <f t="shared" si="5"/>
        <v>0</v>
      </c>
      <c r="Q32" s="4">
        <f t="shared" si="5"/>
        <v>0</v>
      </c>
      <c r="R32" s="13">
        <f t="shared" si="5"/>
        <v>0</v>
      </c>
    </row>
    <row r="33" spans="1:18" s="2" customFormat="1" x14ac:dyDescent="0.35">
      <c r="A33" s="22"/>
      <c r="B33" s="22"/>
      <c r="C33" s="22"/>
      <c r="D33" s="22"/>
      <c r="E33" s="22"/>
      <c r="F33" s="22"/>
      <c r="G33" s="22"/>
      <c r="H33" s="22"/>
      <c r="I33" s="3">
        <v>2024</v>
      </c>
      <c r="J33" s="4">
        <f t="shared" si="1"/>
        <v>46.1</v>
      </c>
      <c r="K33" s="4"/>
      <c r="L33" s="4"/>
      <c r="M33" s="4"/>
      <c r="N33" s="4">
        <v>46.1</v>
      </c>
      <c r="O33" s="4">
        <v>2.5</v>
      </c>
      <c r="P33" s="4"/>
      <c r="Q33" s="4"/>
      <c r="R33" s="13"/>
    </row>
    <row r="34" spans="1:18" s="2" customFormat="1" x14ac:dyDescent="0.35">
      <c r="A34" s="22"/>
      <c r="B34" s="22"/>
      <c r="C34" s="22"/>
      <c r="D34" s="22"/>
      <c r="E34" s="22"/>
      <c r="F34" s="22"/>
      <c r="G34" s="22"/>
      <c r="H34" s="22"/>
      <c r="I34" s="3">
        <v>2025</v>
      </c>
      <c r="J34" s="4">
        <f t="shared" si="1"/>
        <v>0</v>
      </c>
      <c r="K34" s="4"/>
      <c r="L34" s="4"/>
      <c r="M34" s="4"/>
      <c r="N34" s="4"/>
      <c r="O34" s="4"/>
      <c r="P34" s="4"/>
      <c r="Q34" s="4"/>
      <c r="R34" s="13"/>
    </row>
    <row r="35" spans="1:18" s="2" customFormat="1" x14ac:dyDescent="0.35">
      <c r="A35" s="22"/>
      <c r="B35" s="22"/>
      <c r="C35" s="22"/>
      <c r="D35" s="22"/>
      <c r="E35" s="22"/>
      <c r="F35" s="22"/>
      <c r="G35" s="22"/>
      <c r="H35" s="22"/>
      <c r="I35" s="3">
        <v>2026</v>
      </c>
      <c r="J35" s="4">
        <f t="shared" si="1"/>
        <v>0</v>
      </c>
      <c r="K35" s="4"/>
      <c r="L35" s="4"/>
      <c r="M35" s="4"/>
      <c r="N35" s="4"/>
      <c r="O35" s="4"/>
      <c r="P35" s="4"/>
      <c r="Q35" s="4"/>
      <c r="R35" s="13"/>
    </row>
    <row r="36" spans="1:18" s="2" customFormat="1" x14ac:dyDescent="0.35">
      <c r="A36" s="22"/>
      <c r="B36" s="22"/>
      <c r="C36" s="22"/>
      <c r="D36" s="22"/>
      <c r="E36" s="22"/>
      <c r="F36" s="22"/>
      <c r="G36" s="22"/>
      <c r="H36" s="22"/>
      <c r="I36" s="3">
        <v>2027</v>
      </c>
      <c r="J36" s="4">
        <f t="shared" si="1"/>
        <v>0</v>
      </c>
      <c r="K36" s="4"/>
      <c r="L36" s="4"/>
      <c r="M36" s="4"/>
      <c r="N36" s="4"/>
      <c r="O36" s="4"/>
      <c r="P36" s="4"/>
      <c r="Q36" s="4"/>
      <c r="R36" s="13"/>
    </row>
    <row r="37" spans="1:18" s="2" customFormat="1" ht="20.25" customHeight="1" x14ac:dyDescent="0.35">
      <c r="A37" s="22"/>
      <c r="B37" s="22"/>
      <c r="C37" s="22"/>
      <c r="D37" s="22"/>
      <c r="E37" s="22"/>
      <c r="F37" s="22"/>
      <c r="G37" s="22"/>
      <c r="H37" s="22"/>
      <c r="I37" s="3">
        <v>2028</v>
      </c>
      <c r="J37" s="4">
        <f t="shared" si="1"/>
        <v>0</v>
      </c>
      <c r="K37" s="4"/>
      <c r="L37" s="4"/>
      <c r="M37" s="4"/>
      <c r="N37" s="4"/>
      <c r="O37" s="4"/>
      <c r="P37" s="4"/>
      <c r="Q37" s="4"/>
      <c r="R37" s="13"/>
    </row>
    <row r="38" spans="1:18" s="2" customFormat="1" x14ac:dyDescent="0.35">
      <c r="A38" s="22">
        <v>6</v>
      </c>
      <c r="B38" s="22" t="s">
        <v>110</v>
      </c>
      <c r="C38" s="22" t="s">
        <v>23</v>
      </c>
      <c r="D38" s="22" t="s">
        <v>74</v>
      </c>
      <c r="E38" s="22" t="s">
        <v>139</v>
      </c>
      <c r="F38" s="22" t="s">
        <v>85</v>
      </c>
      <c r="G38" s="22" t="s">
        <v>15</v>
      </c>
      <c r="H38" s="22" t="s">
        <v>107</v>
      </c>
      <c r="I38" s="3" t="s">
        <v>16</v>
      </c>
      <c r="J38" s="4">
        <f>SUM(J39:J43)</f>
        <v>144.6</v>
      </c>
      <c r="K38" s="4">
        <f t="shared" ref="K38:R38" si="6">SUM(K39:K43)</f>
        <v>0</v>
      </c>
      <c r="L38" s="4">
        <f t="shared" si="6"/>
        <v>0</v>
      </c>
      <c r="M38" s="4">
        <f t="shared" si="6"/>
        <v>0</v>
      </c>
      <c r="N38" s="4">
        <f t="shared" si="6"/>
        <v>144.6</v>
      </c>
      <c r="O38" s="4">
        <f t="shared" si="6"/>
        <v>35.700000000000003</v>
      </c>
      <c r="P38" s="4">
        <f t="shared" si="6"/>
        <v>0</v>
      </c>
      <c r="Q38" s="4">
        <f t="shared" si="6"/>
        <v>0</v>
      </c>
      <c r="R38" s="13">
        <f t="shared" si="6"/>
        <v>0</v>
      </c>
    </row>
    <row r="39" spans="1:18" s="2" customFormat="1" x14ac:dyDescent="0.35">
      <c r="A39" s="22"/>
      <c r="B39" s="22"/>
      <c r="C39" s="22"/>
      <c r="D39" s="22"/>
      <c r="E39" s="22"/>
      <c r="F39" s="22"/>
      <c r="G39" s="22"/>
      <c r="H39" s="22"/>
      <c r="I39" s="3">
        <v>2024</v>
      </c>
      <c r="J39" s="4">
        <f t="shared" si="1"/>
        <v>101</v>
      </c>
      <c r="K39" s="4"/>
      <c r="L39" s="4"/>
      <c r="M39" s="4"/>
      <c r="N39" s="4">
        <v>101</v>
      </c>
      <c r="O39" s="4">
        <v>25</v>
      </c>
      <c r="P39" s="4"/>
      <c r="Q39" s="4"/>
      <c r="R39" s="13"/>
    </row>
    <row r="40" spans="1:18" s="2" customFormat="1" x14ac:dyDescent="0.35">
      <c r="A40" s="22"/>
      <c r="B40" s="22"/>
      <c r="C40" s="22"/>
      <c r="D40" s="22"/>
      <c r="E40" s="22"/>
      <c r="F40" s="22"/>
      <c r="G40" s="22"/>
      <c r="H40" s="22"/>
      <c r="I40" s="3">
        <v>2025</v>
      </c>
      <c r="J40" s="4">
        <f t="shared" si="1"/>
        <v>8.5</v>
      </c>
      <c r="K40" s="4"/>
      <c r="L40" s="4"/>
      <c r="M40" s="4"/>
      <c r="N40" s="4">
        <v>8.5</v>
      </c>
      <c r="O40" s="4">
        <v>2.1</v>
      </c>
      <c r="P40" s="4"/>
      <c r="Q40" s="4"/>
      <c r="R40" s="13"/>
    </row>
    <row r="41" spans="1:18" s="2" customFormat="1" x14ac:dyDescent="0.35">
      <c r="A41" s="22"/>
      <c r="B41" s="22"/>
      <c r="C41" s="22"/>
      <c r="D41" s="22"/>
      <c r="E41" s="22"/>
      <c r="F41" s="22"/>
      <c r="G41" s="22"/>
      <c r="H41" s="22"/>
      <c r="I41" s="3">
        <v>2026</v>
      </c>
      <c r="J41" s="4">
        <f t="shared" si="1"/>
        <v>9.8000000000000007</v>
      </c>
      <c r="K41" s="4"/>
      <c r="L41" s="4"/>
      <c r="M41" s="4"/>
      <c r="N41" s="4">
        <v>9.8000000000000007</v>
      </c>
      <c r="O41" s="4">
        <v>2.4</v>
      </c>
      <c r="P41" s="4"/>
      <c r="Q41" s="4"/>
      <c r="R41" s="13"/>
    </row>
    <row r="42" spans="1:18" s="2" customFormat="1" x14ac:dyDescent="0.35">
      <c r="A42" s="22"/>
      <c r="B42" s="22"/>
      <c r="C42" s="22"/>
      <c r="D42" s="22"/>
      <c r="E42" s="22"/>
      <c r="F42" s="22"/>
      <c r="G42" s="22"/>
      <c r="H42" s="22"/>
      <c r="I42" s="3">
        <v>2027</v>
      </c>
      <c r="J42" s="4">
        <f t="shared" si="1"/>
        <v>10.6</v>
      </c>
      <c r="K42" s="4"/>
      <c r="L42" s="4"/>
      <c r="M42" s="4"/>
      <c r="N42" s="4">
        <v>10.6</v>
      </c>
      <c r="O42" s="4">
        <v>2.6</v>
      </c>
      <c r="P42" s="4"/>
      <c r="Q42" s="4"/>
      <c r="R42" s="13"/>
    </row>
    <row r="43" spans="1:18" s="2" customFormat="1" x14ac:dyDescent="0.35">
      <c r="A43" s="22"/>
      <c r="B43" s="22"/>
      <c r="C43" s="22"/>
      <c r="D43" s="22"/>
      <c r="E43" s="22"/>
      <c r="F43" s="22"/>
      <c r="G43" s="22"/>
      <c r="H43" s="22"/>
      <c r="I43" s="3">
        <v>2028</v>
      </c>
      <c r="J43" s="4">
        <f t="shared" si="1"/>
        <v>14.7</v>
      </c>
      <c r="K43" s="4"/>
      <c r="L43" s="4"/>
      <c r="M43" s="4"/>
      <c r="N43" s="4">
        <v>14.7</v>
      </c>
      <c r="O43" s="4">
        <v>3.6</v>
      </c>
      <c r="P43" s="4"/>
      <c r="Q43" s="4"/>
      <c r="R43" s="13"/>
    </row>
    <row r="44" spans="1:18" s="2" customFormat="1" x14ac:dyDescent="0.35">
      <c r="A44" s="22" t="s">
        <v>28</v>
      </c>
      <c r="B44" s="22"/>
      <c r="C44" s="22"/>
      <c r="D44" s="22"/>
      <c r="E44" s="22"/>
      <c r="F44" s="22"/>
      <c r="G44" s="22"/>
      <c r="H44" s="22"/>
      <c r="I44" s="3" t="s">
        <v>16</v>
      </c>
      <c r="J44" s="4">
        <f>SUM(J45:J49)</f>
        <v>484.59999999999997</v>
      </c>
      <c r="K44" s="4">
        <f t="shared" ref="K44:R44" si="7">SUM(K45:K49)</f>
        <v>0</v>
      </c>
      <c r="L44" s="4">
        <f t="shared" si="7"/>
        <v>0</v>
      </c>
      <c r="M44" s="4">
        <f t="shared" si="7"/>
        <v>0</v>
      </c>
      <c r="N44" s="4">
        <f t="shared" si="7"/>
        <v>484.59999999999997</v>
      </c>
      <c r="O44" s="4">
        <f t="shared" si="7"/>
        <v>306</v>
      </c>
      <c r="P44" s="4">
        <f t="shared" si="7"/>
        <v>0</v>
      </c>
      <c r="Q44" s="4">
        <f t="shared" si="7"/>
        <v>0</v>
      </c>
      <c r="R44" s="13">
        <f t="shared" si="7"/>
        <v>0</v>
      </c>
    </row>
    <row r="45" spans="1:18" s="2" customFormat="1" x14ac:dyDescent="0.35">
      <c r="A45" s="22"/>
      <c r="B45" s="22"/>
      <c r="C45" s="22"/>
      <c r="D45" s="22"/>
      <c r="E45" s="22"/>
      <c r="F45" s="22"/>
      <c r="G45" s="22"/>
      <c r="H45" s="22"/>
      <c r="I45" s="3">
        <v>2024</v>
      </c>
      <c r="J45" s="4">
        <f>J9+J15+J21+J27+J33+J39</f>
        <v>251.29999999999998</v>
      </c>
      <c r="K45" s="4">
        <f t="shared" ref="K45:R45" si="8">K9+K15+K21+K27+K33+K39</f>
        <v>0</v>
      </c>
      <c r="L45" s="4">
        <f t="shared" si="8"/>
        <v>0</v>
      </c>
      <c r="M45" s="4">
        <f t="shared" si="8"/>
        <v>0</v>
      </c>
      <c r="N45" s="4">
        <f t="shared" si="8"/>
        <v>251.29999999999998</v>
      </c>
      <c r="O45" s="4">
        <f t="shared" si="8"/>
        <v>86.100000000000009</v>
      </c>
      <c r="P45" s="4">
        <f t="shared" si="8"/>
        <v>0</v>
      </c>
      <c r="Q45" s="4">
        <f t="shared" si="8"/>
        <v>0</v>
      </c>
      <c r="R45" s="13">
        <f t="shared" si="8"/>
        <v>0</v>
      </c>
    </row>
    <row r="46" spans="1:18" s="2" customFormat="1" x14ac:dyDescent="0.35">
      <c r="A46" s="22"/>
      <c r="B46" s="22"/>
      <c r="C46" s="22"/>
      <c r="D46" s="22"/>
      <c r="E46" s="22"/>
      <c r="F46" s="22"/>
      <c r="G46" s="22"/>
      <c r="H46" s="22"/>
      <c r="I46" s="3">
        <v>2025</v>
      </c>
      <c r="J46" s="4">
        <f t="shared" ref="J46:R49" si="9">J10+J16+J22+J28+J34+J40</f>
        <v>58.499999999999993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58.499999999999993</v>
      </c>
      <c r="O46" s="4">
        <f t="shared" si="9"/>
        <v>72.899999999999991</v>
      </c>
      <c r="P46" s="4">
        <f t="shared" si="9"/>
        <v>0</v>
      </c>
      <c r="Q46" s="4">
        <f t="shared" si="9"/>
        <v>0</v>
      </c>
      <c r="R46" s="13">
        <f t="shared" si="9"/>
        <v>0</v>
      </c>
    </row>
    <row r="47" spans="1:18" s="2" customFormat="1" x14ac:dyDescent="0.35">
      <c r="A47" s="22"/>
      <c r="B47" s="22"/>
      <c r="C47" s="22"/>
      <c r="D47" s="22"/>
      <c r="E47" s="22"/>
      <c r="F47" s="22"/>
      <c r="G47" s="22"/>
      <c r="H47" s="22"/>
      <c r="I47" s="3">
        <v>2026</v>
      </c>
      <c r="J47" s="4">
        <f t="shared" si="9"/>
        <v>52.3</v>
      </c>
      <c r="K47" s="4">
        <f t="shared" si="9"/>
        <v>0</v>
      </c>
      <c r="L47" s="4">
        <f t="shared" si="9"/>
        <v>0</v>
      </c>
      <c r="M47" s="4">
        <f t="shared" si="9"/>
        <v>0</v>
      </c>
      <c r="N47" s="4">
        <f t="shared" si="9"/>
        <v>52.3</v>
      </c>
      <c r="O47" s="4">
        <f t="shared" si="9"/>
        <v>44.6</v>
      </c>
      <c r="P47" s="4">
        <f t="shared" si="9"/>
        <v>0</v>
      </c>
      <c r="Q47" s="4">
        <f t="shared" si="9"/>
        <v>0</v>
      </c>
      <c r="R47" s="13">
        <f t="shared" si="9"/>
        <v>0</v>
      </c>
    </row>
    <row r="48" spans="1:18" s="2" customFormat="1" x14ac:dyDescent="0.35">
      <c r="A48" s="22"/>
      <c r="B48" s="22"/>
      <c r="C48" s="22"/>
      <c r="D48" s="22"/>
      <c r="E48" s="22"/>
      <c r="F48" s="22"/>
      <c r="G48" s="22"/>
      <c r="H48" s="22"/>
      <c r="I48" s="3">
        <v>2027</v>
      </c>
      <c r="J48" s="4">
        <f t="shared" si="9"/>
        <v>57.100000000000009</v>
      </c>
      <c r="K48" s="4">
        <f t="shared" si="9"/>
        <v>0</v>
      </c>
      <c r="L48" s="4">
        <f t="shared" si="9"/>
        <v>0</v>
      </c>
      <c r="M48" s="4">
        <f t="shared" si="9"/>
        <v>0</v>
      </c>
      <c r="N48" s="4">
        <f t="shared" si="9"/>
        <v>57.100000000000009</v>
      </c>
      <c r="O48" s="4">
        <f t="shared" si="9"/>
        <v>48.599999999999994</v>
      </c>
      <c r="P48" s="4">
        <f t="shared" si="9"/>
        <v>0</v>
      </c>
      <c r="Q48" s="4">
        <f t="shared" si="9"/>
        <v>0</v>
      </c>
      <c r="R48" s="13">
        <f t="shared" si="9"/>
        <v>0</v>
      </c>
    </row>
    <row r="49" spans="1:19" x14ac:dyDescent="0.35">
      <c r="A49" s="22"/>
      <c r="B49" s="22"/>
      <c r="C49" s="22"/>
      <c r="D49" s="22"/>
      <c r="E49" s="22"/>
      <c r="F49" s="22"/>
      <c r="G49" s="22"/>
      <c r="H49" s="22"/>
      <c r="I49" s="3">
        <v>2028</v>
      </c>
      <c r="J49" s="4">
        <f t="shared" si="9"/>
        <v>65.399999999999991</v>
      </c>
      <c r="K49" s="4">
        <f t="shared" si="9"/>
        <v>0</v>
      </c>
      <c r="L49" s="4">
        <f t="shared" si="9"/>
        <v>0</v>
      </c>
      <c r="M49" s="4">
        <f t="shared" si="9"/>
        <v>0</v>
      </c>
      <c r="N49" s="4">
        <f t="shared" si="9"/>
        <v>65.399999999999991</v>
      </c>
      <c r="O49" s="4">
        <f t="shared" si="9"/>
        <v>53.8</v>
      </c>
      <c r="P49" s="4">
        <f t="shared" si="9"/>
        <v>0</v>
      </c>
      <c r="Q49" s="4">
        <f t="shared" si="9"/>
        <v>0</v>
      </c>
      <c r="R49" s="13">
        <f t="shared" si="9"/>
        <v>0</v>
      </c>
    </row>
    <row r="50" spans="1:19" ht="48" customHeight="1" x14ac:dyDescent="0.35">
      <c r="A50" s="23" t="s">
        <v>29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9" x14ac:dyDescent="0.35">
      <c r="A51" s="22">
        <v>7</v>
      </c>
      <c r="B51" s="22" t="s">
        <v>30</v>
      </c>
      <c r="C51" s="22" t="s">
        <v>25</v>
      </c>
      <c r="D51" s="22" t="s">
        <v>72</v>
      </c>
      <c r="E51" s="22" t="s">
        <v>139</v>
      </c>
      <c r="F51" s="22" t="s">
        <v>87</v>
      </c>
      <c r="G51" s="22" t="s">
        <v>15</v>
      </c>
      <c r="H51" s="22" t="s">
        <v>24</v>
      </c>
      <c r="I51" s="3" t="s">
        <v>16</v>
      </c>
      <c r="J51" s="4">
        <f>SUM(J52:J56)</f>
        <v>173</v>
      </c>
      <c r="K51" s="4">
        <f t="shared" ref="K51:R51" si="10">SUM(K52:K56)</f>
        <v>0</v>
      </c>
      <c r="L51" s="4">
        <f t="shared" si="10"/>
        <v>0</v>
      </c>
      <c r="M51" s="4">
        <f t="shared" si="10"/>
        <v>0</v>
      </c>
      <c r="N51" s="4">
        <f t="shared" si="10"/>
        <v>173</v>
      </c>
      <c r="O51" s="4">
        <f t="shared" si="10"/>
        <v>486</v>
      </c>
      <c r="P51" s="4">
        <f t="shared" si="10"/>
        <v>0</v>
      </c>
      <c r="Q51" s="4">
        <f t="shared" si="10"/>
        <v>0</v>
      </c>
      <c r="R51" s="13">
        <f t="shared" si="10"/>
        <v>0</v>
      </c>
      <c r="S51" s="18" t="s">
        <v>120</v>
      </c>
    </row>
    <row r="52" spans="1:19" x14ac:dyDescent="0.35">
      <c r="A52" s="22"/>
      <c r="B52" s="22"/>
      <c r="C52" s="22"/>
      <c r="D52" s="22"/>
      <c r="E52" s="22"/>
      <c r="F52" s="22"/>
      <c r="G52" s="22"/>
      <c r="H52" s="22"/>
      <c r="I52" s="3">
        <v>2024</v>
      </c>
      <c r="J52" s="4">
        <f>SUM(K52:N52)</f>
        <v>58</v>
      </c>
      <c r="K52" s="4"/>
      <c r="L52" s="4"/>
      <c r="M52" s="4"/>
      <c r="N52" s="4">
        <v>58</v>
      </c>
      <c r="O52" s="4">
        <v>42.9</v>
      </c>
      <c r="P52" s="4"/>
      <c r="Q52" s="4"/>
      <c r="R52" s="13"/>
      <c r="S52" s="18"/>
    </row>
    <row r="53" spans="1:19" x14ac:dyDescent="0.35">
      <c r="A53" s="22"/>
      <c r="B53" s="22"/>
      <c r="C53" s="22"/>
      <c r="D53" s="22"/>
      <c r="E53" s="22"/>
      <c r="F53" s="22"/>
      <c r="G53" s="22"/>
      <c r="H53" s="22"/>
      <c r="I53" s="3">
        <v>2025</v>
      </c>
      <c r="J53" s="4">
        <f t="shared" ref="J53:J68" si="11">SUM(K53:N53)</f>
        <v>115</v>
      </c>
      <c r="K53" s="4"/>
      <c r="L53" s="4"/>
      <c r="M53" s="4"/>
      <c r="N53" s="4">
        <v>115</v>
      </c>
      <c r="O53" s="4">
        <v>85.1</v>
      </c>
      <c r="P53" s="4"/>
      <c r="Q53" s="4"/>
      <c r="R53" s="13"/>
      <c r="S53" s="18"/>
    </row>
    <row r="54" spans="1:19" x14ac:dyDescent="0.35">
      <c r="A54" s="22"/>
      <c r="B54" s="22"/>
      <c r="C54" s="22"/>
      <c r="D54" s="22"/>
      <c r="E54" s="22"/>
      <c r="F54" s="22"/>
      <c r="G54" s="22"/>
      <c r="H54" s="22"/>
      <c r="I54" s="3">
        <v>2026</v>
      </c>
      <c r="J54" s="4">
        <f t="shared" si="11"/>
        <v>0</v>
      </c>
      <c r="K54" s="4"/>
      <c r="L54" s="4"/>
      <c r="M54" s="4"/>
      <c r="N54" s="4"/>
      <c r="O54" s="4">
        <v>108.2</v>
      </c>
      <c r="P54" s="4"/>
      <c r="Q54" s="4"/>
      <c r="R54" s="13"/>
      <c r="S54" s="18"/>
    </row>
    <row r="55" spans="1:19" x14ac:dyDescent="0.35">
      <c r="A55" s="22"/>
      <c r="B55" s="22"/>
      <c r="C55" s="22"/>
      <c r="D55" s="22"/>
      <c r="E55" s="22"/>
      <c r="F55" s="22"/>
      <c r="G55" s="22"/>
      <c r="H55" s="22"/>
      <c r="I55" s="3">
        <v>2027</v>
      </c>
      <c r="J55" s="4">
        <f t="shared" si="11"/>
        <v>0</v>
      </c>
      <c r="K55" s="4"/>
      <c r="L55" s="4"/>
      <c r="M55" s="4"/>
      <c r="N55" s="4"/>
      <c r="O55" s="4">
        <v>118.9</v>
      </c>
      <c r="P55" s="4"/>
      <c r="Q55" s="4"/>
      <c r="R55" s="13"/>
      <c r="S55" s="18"/>
    </row>
    <row r="56" spans="1:19" x14ac:dyDescent="0.35">
      <c r="A56" s="22"/>
      <c r="B56" s="22"/>
      <c r="C56" s="22"/>
      <c r="D56" s="22"/>
      <c r="E56" s="22"/>
      <c r="F56" s="22"/>
      <c r="G56" s="22"/>
      <c r="H56" s="22"/>
      <c r="I56" s="3">
        <v>2028</v>
      </c>
      <c r="J56" s="4">
        <f t="shared" si="11"/>
        <v>0</v>
      </c>
      <c r="K56" s="4"/>
      <c r="L56" s="4"/>
      <c r="M56" s="4"/>
      <c r="N56" s="4"/>
      <c r="O56" s="4">
        <v>130.9</v>
      </c>
      <c r="P56" s="4"/>
      <c r="Q56" s="4"/>
      <c r="R56" s="13"/>
      <c r="S56" s="18"/>
    </row>
    <row r="57" spans="1:19" ht="22.5" customHeight="1" x14ac:dyDescent="0.35">
      <c r="A57" s="22">
        <v>8</v>
      </c>
      <c r="B57" s="22" t="s">
        <v>119</v>
      </c>
      <c r="C57" s="22" t="s">
        <v>25</v>
      </c>
      <c r="D57" s="22" t="s">
        <v>73</v>
      </c>
      <c r="E57" s="22" t="s">
        <v>139</v>
      </c>
      <c r="F57" s="22" t="s">
        <v>87</v>
      </c>
      <c r="G57" s="22" t="s">
        <v>15</v>
      </c>
      <c r="H57" s="22" t="s">
        <v>111</v>
      </c>
      <c r="I57" s="3" t="s">
        <v>16</v>
      </c>
      <c r="J57" s="4">
        <f>SUM(J58:J62)</f>
        <v>925.4</v>
      </c>
      <c r="K57" s="4">
        <f t="shared" ref="K57:R57" si="12">SUM(K58:K62)</f>
        <v>0</v>
      </c>
      <c r="L57" s="4">
        <f t="shared" si="12"/>
        <v>0</v>
      </c>
      <c r="M57" s="4">
        <f t="shared" si="12"/>
        <v>0</v>
      </c>
      <c r="N57" s="4">
        <f t="shared" si="12"/>
        <v>925.4</v>
      </c>
      <c r="O57" s="4">
        <f t="shared" si="12"/>
        <v>7261.3</v>
      </c>
      <c r="P57" s="4">
        <f t="shared" si="12"/>
        <v>0</v>
      </c>
      <c r="Q57" s="4">
        <f t="shared" si="12"/>
        <v>0</v>
      </c>
      <c r="R57" s="13">
        <f t="shared" si="12"/>
        <v>15</v>
      </c>
    </row>
    <row r="58" spans="1:19" x14ac:dyDescent="0.35">
      <c r="A58" s="22"/>
      <c r="B58" s="22"/>
      <c r="C58" s="22"/>
      <c r="D58" s="22"/>
      <c r="E58" s="22"/>
      <c r="F58" s="22"/>
      <c r="G58" s="22"/>
      <c r="H58" s="22"/>
      <c r="I58" s="3">
        <v>2024</v>
      </c>
      <c r="J58" s="4">
        <f t="shared" si="11"/>
        <v>0</v>
      </c>
      <c r="K58" s="4"/>
      <c r="L58" s="4"/>
      <c r="M58" s="4"/>
      <c r="N58" s="4"/>
      <c r="O58" s="4"/>
      <c r="P58" s="4"/>
      <c r="Q58" s="4"/>
      <c r="R58" s="13"/>
    </row>
    <row r="59" spans="1:19" x14ac:dyDescent="0.35">
      <c r="A59" s="22"/>
      <c r="B59" s="22"/>
      <c r="C59" s="22"/>
      <c r="D59" s="22"/>
      <c r="E59" s="22"/>
      <c r="F59" s="22"/>
      <c r="G59" s="22"/>
      <c r="H59" s="22"/>
      <c r="I59" s="3">
        <v>2025</v>
      </c>
      <c r="J59" s="4">
        <f t="shared" si="11"/>
        <v>0</v>
      </c>
      <c r="K59" s="4"/>
      <c r="L59" s="4"/>
      <c r="M59" s="4"/>
      <c r="N59" s="4"/>
      <c r="O59" s="4"/>
      <c r="P59" s="4"/>
      <c r="Q59" s="4"/>
      <c r="R59" s="13"/>
    </row>
    <row r="60" spans="1:19" x14ac:dyDescent="0.35">
      <c r="A60" s="22"/>
      <c r="B60" s="22"/>
      <c r="C60" s="22"/>
      <c r="D60" s="22"/>
      <c r="E60" s="22"/>
      <c r="F60" s="22"/>
      <c r="G60" s="22"/>
      <c r="H60" s="22"/>
      <c r="I60" s="3">
        <v>2026</v>
      </c>
      <c r="J60" s="4">
        <f t="shared" si="11"/>
        <v>300</v>
      </c>
      <c r="K60" s="4"/>
      <c r="L60" s="4"/>
      <c r="M60" s="4"/>
      <c r="N60" s="4">
        <v>300</v>
      </c>
      <c r="O60" s="4">
        <v>2354</v>
      </c>
      <c r="P60" s="4"/>
      <c r="Q60" s="4"/>
      <c r="R60" s="13">
        <v>15</v>
      </c>
    </row>
    <row r="61" spans="1:19" x14ac:dyDescent="0.35">
      <c r="A61" s="22"/>
      <c r="B61" s="22"/>
      <c r="C61" s="22"/>
      <c r="D61" s="22"/>
      <c r="E61" s="22"/>
      <c r="F61" s="22"/>
      <c r="G61" s="22"/>
      <c r="H61" s="22"/>
      <c r="I61" s="3">
        <v>2027</v>
      </c>
      <c r="J61" s="4">
        <f t="shared" si="11"/>
        <v>450</v>
      </c>
      <c r="K61" s="4"/>
      <c r="L61" s="4"/>
      <c r="M61" s="4"/>
      <c r="N61" s="4">
        <v>450</v>
      </c>
      <c r="O61" s="4">
        <v>3531</v>
      </c>
      <c r="P61" s="4"/>
      <c r="Q61" s="4"/>
      <c r="R61" s="13"/>
    </row>
    <row r="62" spans="1:19" x14ac:dyDescent="0.35">
      <c r="A62" s="22"/>
      <c r="B62" s="22"/>
      <c r="C62" s="22"/>
      <c r="D62" s="22"/>
      <c r="E62" s="22"/>
      <c r="F62" s="22"/>
      <c r="G62" s="22"/>
      <c r="H62" s="22"/>
      <c r="I62" s="3">
        <v>2028</v>
      </c>
      <c r="J62" s="4">
        <f t="shared" si="11"/>
        <v>175.4</v>
      </c>
      <c r="K62" s="4"/>
      <c r="L62" s="4"/>
      <c r="M62" s="4"/>
      <c r="N62" s="4">
        <v>175.4</v>
      </c>
      <c r="O62" s="4">
        <v>1376.3</v>
      </c>
      <c r="P62" s="4"/>
      <c r="Q62" s="4"/>
      <c r="R62" s="13"/>
    </row>
    <row r="63" spans="1:19" ht="22.5" customHeight="1" x14ac:dyDescent="0.35">
      <c r="A63" s="22">
        <v>9</v>
      </c>
      <c r="B63" s="22" t="s">
        <v>31</v>
      </c>
      <c r="C63" s="22" t="s">
        <v>25</v>
      </c>
      <c r="D63" s="22" t="s">
        <v>72</v>
      </c>
      <c r="E63" s="22" t="s">
        <v>139</v>
      </c>
      <c r="F63" s="22" t="s">
        <v>87</v>
      </c>
      <c r="G63" s="22" t="s">
        <v>15</v>
      </c>
      <c r="H63" s="22">
        <v>2024</v>
      </c>
      <c r="I63" s="3" t="s">
        <v>16</v>
      </c>
      <c r="J63" s="4">
        <f>SUM(J64:J68)</f>
        <v>77</v>
      </c>
      <c r="K63" s="4">
        <f t="shared" ref="K63:R63" si="13">SUM(K64:K68)</f>
        <v>0</v>
      </c>
      <c r="L63" s="4">
        <f t="shared" si="13"/>
        <v>0</v>
      </c>
      <c r="M63" s="4">
        <f t="shared" si="13"/>
        <v>0</v>
      </c>
      <c r="N63" s="4">
        <f t="shared" si="13"/>
        <v>77</v>
      </c>
      <c r="O63" s="4">
        <f t="shared" si="13"/>
        <v>440.38000000000005</v>
      </c>
      <c r="P63" s="4">
        <f t="shared" si="13"/>
        <v>0</v>
      </c>
      <c r="Q63" s="4">
        <f t="shared" si="13"/>
        <v>0</v>
      </c>
      <c r="R63" s="13">
        <f t="shared" si="13"/>
        <v>0</v>
      </c>
      <c r="S63" s="18" t="s">
        <v>121</v>
      </c>
    </row>
    <row r="64" spans="1:19" x14ac:dyDescent="0.35">
      <c r="A64" s="22"/>
      <c r="B64" s="22"/>
      <c r="C64" s="22"/>
      <c r="D64" s="22"/>
      <c r="E64" s="22"/>
      <c r="F64" s="22"/>
      <c r="G64" s="22"/>
      <c r="H64" s="22"/>
      <c r="I64" s="3">
        <v>2024</v>
      </c>
      <c r="J64" s="4">
        <f t="shared" si="11"/>
        <v>77</v>
      </c>
      <c r="K64" s="4"/>
      <c r="L64" s="4"/>
      <c r="M64" s="4"/>
      <c r="N64" s="4">
        <v>77</v>
      </c>
      <c r="O64" s="4">
        <v>57.8</v>
      </c>
      <c r="P64" s="4"/>
      <c r="Q64" s="4"/>
      <c r="R64" s="13"/>
      <c r="S64" s="18"/>
    </row>
    <row r="65" spans="1:19" x14ac:dyDescent="0.35">
      <c r="A65" s="22"/>
      <c r="B65" s="22"/>
      <c r="C65" s="22"/>
      <c r="D65" s="22"/>
      <c r="E65" s="22"/>
      <c r="F65" s="22"/>
      <c r="G65" s="22"/>
      <c r="H65" s="22"/>
      <c r="I65" s="3">
        <v>2025</v>
      </c>
      <c r="J65" s="4">
        <f t="shared" si="11"/>
        <v>0</v>
      </c>
      <c r="K65" s="4"/>
      <c r="L65" s="4"/>
      <c r="M65" s="4"/>
      <c r="N65" s="4"/>
      <c r="O65" s="4">
        <v>73.5</v>
      </c>
      <c r="P65" s="4"/>
      <c r="Q65" s="4"/>
      <c r="R65" s="13"/>
      <c r="S65" s="18"/>
    </row>
    <row r="66" spans="1:19" x14ac:dyDescent="0.35">
      <c r="A66" s="22"/>
      <c r="B66" s="22"/>
      <c r="C66" s="22"/>
      <c r="D66" s="22"/>
      <c r="E66" s="22"/>
      <c r="F66" s="22"/>
      <c r="G66" s="22"/>
      <c r="H66" s="22"/>
      <c r="I66" s="3">
        <v>2026</v>
      </c>
      <c r="J66" s="4">
        <f t="shared" si="11"/>
        <v>0</v>
      </c>
      <c r="K66" s="4"/>
      <c r="L66" s="4"/>
      <c r="M66" s="4"/>
      <c r="N66" s="4"/>
      <c r="O66" s="4">
        <v>93.4</v>
      </c>
      <c r="P66" s="4"/>
      <c r="Q66" s="4"/>
      <c r="R66" s="13"/>
      <c r="S66" s="18"/>
    </row>
    <row r="67" spans="1:19" x14ac:dyDescent="0.35">
      <c r="A67" s="22"/>
      <c r="B67" s="22"/>
      <c r="C67" s="22"/>
      <c r="D67" s="22"/>
      <c r="E67" s="22"/>
      <c r="F67" s="22"/>
      <c r="G67" s="22"/>
      <c r="H67" s="22"/>
      <c r="I67" s="3">
        <v>2027</v>
      </c>
      <c r="J67" s="4">
        <f t="shared" si="11"/>
        <v>0</v>
      </c>
      <c r="K67" s="4"/>
      <c r="L67" s="4"/>
      <c r="M67" s="4"/>
      <c r="N67" s="4"/>
      <c r="O67" s="4">
        <v>102.7</v>
      </c>
      <c r="P67" s="4"/>
      <c r="Q67" s="4"/>
      <c r="R67" s="13"/>
      <c r="S67" s="18"/>
    </row>
    <row r="68" spans="1:19" x14ac:dyDescent="0.35">
      <c r="A68" s="22"/>
      <c r="B68" s="22"/>
      <c r="C68" s="22"/>
      <c r="D68" s="22"/>
      <c r="E68" s="22"/>
      <c r="F68" s="22"/>
      <c r="G68" s="22"/>
      <c r="H68" s="22"/>
      <c r="I68" s="3">
        <v>2028</v>
      </c>
      <c r="J68" s="4">
        <f t="shared" si="11"/>
        <v>0</v>
      </c>
      <c r="K68" s="4"/>
      <c r="L68" s="4"/>
      <c r="M68" s="4"/>
      <c r="N68" s="4"/>
      <c r="O68" s="4">
        <v>112.98</v>
      </c>
      <c r="P68" s="4"/>
      <c r="Q68" s="4"/>
      <c r="R68" s="13"/>
      <c r="S68" s="18"/>
    </row>
    <row r="69" spans="1:19" x14ac:dyDescent="0.35">
      <c r="A69" s="22" t="s">
        <v>32</v>
      </c>
      <c r="B69" s="22"/>
      <c r="C69" s="22"/>
      <c r="D69" s="22"/>
      <c r="E69" s="22"/>
      <c r="F69" s="22"/>
      <c r="G69" s="22"/>
      <c r="H69" s="22"/>
      <c r="I69" s="3" t="s">
        <v>16</v>
      </c>
      <c r="J69" s="4">
        <f>SUM(J70:J74)</f>
        <v>1175.4000000000001</v>
      </c>
      <c r="K69" s="4">
        <f t="shared" ref="K69:R69" si="14">SUM(K70:K74)</f>
        <v>0</v>
      </c>
      <c r="L69" s="4">
        <f t="shared" si="14"/>
        <v>0</v>
      </c>
      <c r="M69" s="4">
        <f t="shared" si="14"/>
        <v>0</v>
      </c>
      <c r="N69" s="4">
        <f t="shared" si="14"/>
        <v>1175.4000000000001</v>
      </c>
      <c r="O69" s="4">
        <f t="shared" si="14"/>
        <v>8187.68</v>
      </c>
      <c r="P69" s="4">
        <f t="shared" si="14"/>
        <v>0</v>
      </c>
      <c r="Q69" s="4">
        <f t="shared" si="14"/>
        <v>0</v>
      </c>
      <c r="R69" s="13">
        <f t="shared" si="14"/>
        <v>15</v>
      </c>
    </row>
    <row r="70" spans="1:19" x14ac:dyDescent="0.35">
      <c r="A70" s="22"/>
      <c r="B70" s="22"/>
      <c r="C70" s="22"/>
      <c r="D70" s="22"/>
      <c r="E70" s="22"/>
      <c r="F70" s="22"/>
      <c r="G70" s="22"/>
      <c r="H70" s="22"/>
      <c r="I70" s="3">
        <v>2024</v>
      </c>
      <c r="J70" s="4">
        <f>J52+J58+J64</f>
        <v>135</v>
      </c>
      <c r="K70" s="4">
        <f t="shared" ref="K70:R70" si="15">K52+K58+K64</f>
        <v>0</v>
      </c>
      <c r="L70" s="4">
        <f t="shared" si="15"/>
        <v>0</v>
      </c>
      <c r="M70" s="4">
        <f t="shared" si="15"/>
        <v>0</v>
      </c>
      <c r="N70" s="4">
        <f t="shared" si="15"/>
        <v>135</v>
      </c>
      <c r="O70" s="4">
        <f t="shared" si="15"/>
        <v>100.69999999999999</v>
      </c>
      <c r="P70" s="4">
        <f t="shared" si="15"/>
        <v>0</v>
      </c>
      <c r="Q70" s="4">
        <f t="shared" si="15"/>
        <v>0</v>
      </c>
      <c r="R70" s="13">
        <f t="shared" si="15"/>
        <v>0</v>
      </c>
    </row>
    <row r="71" spans="1:19" x14ac:dyDescent="0.35">
      <c r="A71" s="22"/>
      <c r="B71" s="22"/>
      <c r="C71" s="22"/>
      <c r="D71" s="22"/>
      <c r="E71" s="22"/>
      <c r="F71" s="22"/>
      <c r="G71" s="22"/>
      <c r="H71" s="22"/>
      <c r="I71" s="3">
        <v>2025</v>
      </c>
      <c r="J71" s="4">
        <f t="shared" ref="J71:R74" si="16">J53+J59+J65</f>
        <v>115</v>
      </c>
      <c r="K71" s="4">
        <f t="shared" si="16"/>
        <v>0</v>
      </c>
      <c r="L71" s="4">
        <f t="shared" si="16"/>
        <v>0</v>
      </c>
      <c r="M71" s="4">
        <f t="shared" si="16"/>
        <v>0</v>
      </c>
      <c r="N71" s="4">
        <f t="shared" si="16"/>
        <v>115</v>
      </c>
      <c r="O71" s="4">
        <f t="shared" si="16"/>
        <v>158.6</v>
      </c>
      <c r="P71" s="4">
        <f t="shared" si="16"/>
        <v>0</v>
      </c>
      <c r="Q71" s="4">
        <f t="shared" si="16"/>
        <v>0</v>
      </c>
      <c r="R71" s="13">
        <f t="shared" si="16"/>
        <v>0</v>
      </c>
    </row>
    <row r="72" spans="1:19" x14ac:dyDescent="0.35">
      <c r="A72" s="22"/>
      <c r="B72" s="22"/>
      <c r="C72" s="22"/>
      <c r="D72" s="22"/>
      <c r="E72" s="22"/>
      <c r="F72" s="22"/>
      <c r="G72" s="22"/>
      <c r="H72" s="22"/>
      <c r="I72" s="3">
        <v>2026</v>
      </c>
      <c r="J72" s="4">
        <f t="shared" si="16"/>
        <v>300</v>
      </c>
      <c r="K72" s="4">
        <f t="shared" si="16"/>
        <v>0</v>
      </c>
      <c r="L72" s="4">
        <f t="shared" si="16"/>
        <v>0</v>
      </c>
      <c r="M72" s="4">
        <f t="shared" si="16"/>
        <v>0</v>
      </c>
      <c r="N72" s="4">
        <f t="shared" si="16"/>
        <v>300</v>
      </c>
      <c r="O72" s="4">
        <f t="shared" si="16"/>
        <v>2555.6</v>
      </c>
      <c r="P72" s="4">
        <f t="shared" si="16"/>
        <v>0</v>
      </c>
      <c r="Q72" s="4">
        <f t="shared" si="16"/>
        <v>0</v>
      </c>
      <c r="R72" s="13">
        <f t="shared" si="16"/>
        <v>15</v>
      </c>
    </row>
    <row r="73" spans="1:19" x14ac:dyDescent="0.35">
      <c r="A73" s="22"/>
      <c r="B73" s="22"/>
      <c r="C73" s="22"/>
      <c r="D73" s="22"/>
      <c r="E73" s="22"/>
      <c r="F73" s="22"/>
      <c r="G73" s="22"/>
      <c r="H73" s="22"/>
      <c r="I73" s="3">
        <v>2027</v>
      </c>
      <c r="J73" s="4">
        <f t="shared" si="16"/>
        <v>450</v>
      </c>
      <c r="K73" s="4">
        <f t="shared" si="16"/>
        <v>0</v>
      </c>
      <c r="L73" s="4">
        <f t="shared" si="16"/>
        <v>0</v>
      </c>
      <c r="M73" s="4">
        <f t="shared" si="16"/>
        <v>0</v>
      </c>
      <c r="N73" s="4">
        <f t="shared" si="16"/>
        <v>450</v>
      </c>
      <c r="O73" s="4">
        <f t="shared" si="16"/>
        <v>3752.6</v>
      </c>
      <c r="P73" s="4">
        <f t="shared" si="16"/>
        <v>0</v>
      </c>
      <c r="Q73" s="4">
        <f t="shared" si="16"/>
        <v>0</v>
      </c>
      <c r="R73" s="13">
        <f t="shared" si="16"/>
        <v>0</v>
      </c>
    </row>
    <row r="74" spans="1:19" x14ac:dyDescent="0.35">
      <c r="A74" s="22"/>
      <c r="B74" s="22"/>
      <c r="C74" s="22"/>
      <c r="D74" s="22"/>
      <c r="E74" s="22"/>
      <c r="F74" s="22"/>
      <c r="G74" s="22"/>
      <c r="H74" s="22"/>
      <c r="I74" s="3">
        <v>2028</v>
      </c>
      <c r="J74" s="4">
        <f t="shared" si="16"/>
        <v>175.4</v>
      </c>
      <c r="K74" s="4">
        <f t="shared" si="16"/>
        <v>0</v>
      </c>
      <c r="L74" s="4">
        <f t="shared" si="16"/>
        <v>0</v>
      </c>
      <c r="M74" s="4">
        <f t="shared" si="16"/>
        <v>0</v>
      </c>
      <c r="N74" s="4">
        <f t="shared" si="16"/>
        <v>175.4</v>
      </c>
      <c r="O74" s="4">
        <f t="shared" si="16"/>
        <v>1620.18</v>
      </c>
      <c r="P74" s="4">
        <f t="shared" si="16"/>
        <v>0</v>
      </c>
      <c r="Q74" s="4">
        <f t="shared" si="16"/>
        <v>0</v>
      </c>
      <c r="R74" s="13">
        <f t="shared" si="16"/>
        <v>0</v>
      </c>
    </row>
    <row r="75" spans="1:19" ht="47.25" customHeight="1" x14ac:dyDescent="0.35">
      <c r="A75" s="23" t="s">
        <v>33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9" x14ac:dyDescent="0.35">
      <c r="A76" s="22">
        <v>10</v>
      </c>
      <c r="B76" s="22" t="s">
        <v>34</v>
      </c>
      <c r="C76" s="22" t="s">
        <v>25</v>
      </c>
      <c r="D76" s="22" t="s">
        <v>140</v>
      </c>
      <c r="E76" s="22" t="s">
        <v>141</v>
      </c>
      <c r="F76" s="22" t="s">
        <v>89</v>
      </c>
      <c r="G76" s="22" t="s">
        <v>35</v>
      </c>
      <c r="H76" s="22" t="s">
        <v>19</v>
      </c>
      <c r="I76" s="3" t="s">
        <v>16</v>
      </c>
      <c r="J76" s="4">
        <f>SUM(J77:J81)</f>
        <v>11.35</v>
      </c>
      <c r="K76" s="4">
        <f t="shared" ref="K76:R76" si="17">SUM(K77:K81)</f>
        <v>0</v>
      </c>
      <c r="L76" s="4">
        <f t="shared" si="17"/>
        <v>11.35</v>
      </c>
      <c r="M76" s="4">
        <f t="shared" si="17"/>
        <v>0</v>
      </c>
      <c r="N76" s="4">
        <f t="shared" si="17"/>
        <v>0</v>
      </c>
      <c r="O76" s="4">
        <f t="shared" si="17"/>
        <v>0</v>
      </c>
      <c r="P76" s="4">
        <f t="shared" si="17"/>
        <v>0</v>
      </c>
      <c r="Q76" s="4">
        <f t="shared" si="17"/>
        <v>0</v>
      </c>
      <c r="R76" s="13">
        <f t="shared" si="17"/>
        <v>0</v>
      </c>
    </row>
    <row r="77" spans="1:19" x14ac:dyDescent="0.35">
      <c r="A77" s="22"/>
      <c r="B77" s="22"/>
      <c r="C77" s="22"/>
      <c r="D77" s="22"/>
      <c r="E77" s="22"/>
      <c r="F77" s="22"/>
      <c r="G77" s="22"/>
      <c r="H77" s="22"/>
      <c r="I77" s="3">
        <v>2024</v>
      </c>
      <c r="J77" s="4">
        <f>SUM(K77:N77)</f>
        <v>11.35</v>
      </c>
      <c r="K77" s="4"/>
      <c r="L77" s="4">
        <v>11.35</v>
      </c>
      <c r="M77" s="4"/>
      <c r="N77" s="4"/>
      <c r="O77" s="4"/>
      <c r="P77" s="4"/>
      <c r="Q77" s="4"/>
      <c r="R77" s="13"/>
    </row>
    <row r="78" spans="1:19" x14ac:dyDescent="0.35">
      <c r="A78" s="22"/>
      <c r="B78" s="22"/>
      <c r="C78" s="22"/>
      <c r="D78" s="22"/>
      <c r="E78" s="22"/>
      <c r="F78" s="22"/>
      <c r="G78" s="22"/>
      <c r="H78" s="22"/>
      <c r="I78" s="3">
        <v>2025</v>
      </c>
      <c r="J78" s="4">
        <f t="shared" ref="J78:J87" si="18">SUM(K78:N78)</f>
        <v>0</v>
      </c>
      <c r="K78" s="4"/>
      <c r="L78" s="4"/>
      <c r="M78" s="4"/>
      <c r="N78" s="4"/>
      <c r="O78" s="4"/>
      <c r="P78" s="4"/>
      <c r="Q78" s="4"/>
      <c r="R78" s="13"/>
    </row>
    <row r="79" spans="1:19" x14ac:dyDescent="0.35">
      <c r="A79" s="22"/>
      <c r="B79" s="22"/>
      <c r="C79" s="22"/>
      <c r="D79" s="22"/>
      <c r="E79" s="22"/>
      <c r="F79" s="22"/>
      <c r="G79" s="22"/>
      <c r="H79" s="22"/>
      <c r="I79" s="3">
        <v>2026</v>
      </c>
      <c r="J79" s="4">
        <f t="shared" si="18"/>
        <v>0</v>
      </c>
      <c r="K79" s="4"/>
      <c r="L79" s="4"/>
      <c r="M79" s="4"/>
      <c r="N79" s="4"/>
      <c r="O79" s="4"/>
      <c r="P79" s="4"/>
      <c r="Q79" s="4"/>
      <c r="R79" s="13"/>
    </row>
    <row r="80" spans="1:19" x14ac:dyDescent="0.35">
      <c r="A80" s="22"/>
      <c r="B80" s="22"/>
      <c r="C80" s="22"/>
      <c r="D80" s="22"/>
      <c r="E80" s="22"/>
      <c r="F80" s="22"/>
      <c r="G80" s="22"/>
      <c r="H80" s="22"/>
      <c r="I80" s="3">
        <v>2027</v>
      </c>
      <c r="J80" s="4">
        <f t="shared" si="18"/>
        <v>0</v>
      </c>
      <c r="K80" s="4"/>
      <c r="L80" s="4"/>
      <c r="M80" s="4"/>
      <c r="N80" s="4"/>
      <c r="O80" s="4"/>
      <c r="P80" s="4"/>
      <c r="Q80" s="4"/>
      <c r="R80" s="13"/>
    </row>
    <row r="81" spans="1:18" s="2" customFormat="1" x14ac:dyDescent="0.35">
      <c r="A81" s="22"/>
      <c r="B81" s="22"/>
      <c r="C81" s="22"/>
      <c r="D81" s="22"/>
      <c r="E81" s="22"/>
      <c r="F81" s="22"/>
      <c r="G81" s="22"/>
      <c r="H81" s="22"/>
      <c r="I81" s="3">
        <v>2028</v>
      </c>
      <c r="J81" s="4">
        <f t="shared" si="18"/>
        <v>0</v>
      </c>
      <c r="K81" s="4"/>
      <c r="L81" s="4"/>
      <c r="M81" s="4"/>
      <c r="N81" s="4"/>
      <c r="O81" s="4"/>
      <c r="P81" s="4"/>
      <c r="Q81" s="4"/>
      <c r="R81" s="13"/>
    </row>
    <row r="82" spans="1:18" s="2" customFormat="1" ht="43.5" customHeight="1" x14ac:dyDescent="0.35">
      <c r="A82" s="22">
        <v>11</v>
      </c>
      <c r="B82" s="22" t="s">
        <v>36</v>
      </c>
      <c r="C82" s="22" t="s">
        <v>25</v>
      </c>
      <c r="D82" s="19" t="s">
        <v>145</v>
      </c>
      <c r="E82" s="22" t="s">
        <v>146</v>
      </c>
      <c r="F82" s="19" t="s">
        <v>89</v>
      </c>
      <c r="G82" s="22" t="s">
        <v>35</v>
      </c>
      <c r="H82" s="22">
        <v>2025</v>
      </c>
      <c r="I82" s="3" t="s">
        <v>16</v>
      </c>
      <c r="J82" s="4">
        <f>SUM(J83:J87)</f>
        <v>5.7</v>
      </c>
      <c r="K82" s="4">
        <f t="shared" ref="K82:R82" si="19">SUM(K83:K87)</f>
        <v>0</v>
      </c>
      <c r="L82" s="4">
        <f t="shared" si="19"/>
        <v>4.8</v>
      </c>
      <c r="M82" s="4">
        <f t="shared" si="19"/>
        <v>0.9</v>
      </c>
      <c r="N82" s="4">
        <f t="shared" si="19"/>
        <v>0</v>
      </c>
      <c r="O82" s="4">
        <f t="shared" si="19"/>
        <v>0</v>
      </c>
      <c r="P82" s="4">
        <f t="shared" si="19"/>
        <v>0</v>
      </c>
      <c r="Q82" s="4">
        <f t="shared" si="19"/>
        <v>0</v>
      </c>
      <c r="R82" s="13">
        <f t="shared" si="19"/>
        <v>0</v>
      </c>
    </row>
    <row r="83" spans="1:18" s="2" customFormat="1" ht="43.5" customHeight="1" x14ac:dyDescent="0.35">
      <c r="A83" s="22"/>
      <c r="B83" s="22"/>
      <c r="C83" s="22"/>
      <c r="D83" s="20"/>
      <c r="E83" s="22"/>
      <c r="F83" s="20"/>
      <c r="G83" s="22"/>
      <c r="H83" s="22"/>
      <c r="I83" s="3">
        <v>2024</v>
      </c>
      <c r="J83" s="4">
        <f t="shared" si="18"/>
        <v>0</v>
      </c>
      <c r="K83" s="4"/>
      <c r="L83" s="4"/>
      <c r="M83" s="4"/>
      <c r="N83" s="4"/>
      <c r="O83" s="4"/>
      <c r="P83" s="4"/>
      <c r="Q83" s="4"/>
      <c r="R83" s="13"/>
    </row>
    <row r="84" spans="1:18" s="2" customFormat="1" ht="43.5" customHeight="1" x14ac:dyDescent="0.35">
      <c r="A84" s="22"/>
      <c r="B84" s="22"/>
      <c r="C84" s="22"/>
      <c r="D84" s="20"/>
      <c r="E84" s="22"/>
      <c r="F84" s="20"/>
      <c r="G84" s="22"/>
      <c r="H84" s="22"/>
      <c r="I84" s="3">
        <v>2025</v>
      </c>
      <c r="J84" s="4">
        <f t="shared" si="18"/>
        <v>5.7</v>
      </c>
      <c r="K84" s="4"/>
      <c r="L84" s="4">
        <v>4.8</v>
      </c>
      <c r="M84" s="4">
        <v>0.9</v>
      </c>
      <c r="N84" s="4"/>
      <c r="O84" s="4"/>
      <c r="P84" s="4"/>
      <c r="Q84" s="4"/>
      <c r="R84" s="13"/>
    </row>
    <row r="85" spans="1:18" s="2" customFormat="1" ht="43.5" customHeight="1" x14ac:dyDescent="0.35">
      <c r="A85" s="22"/>
      <c r="B85" s="22"/>
      <c r="C85" s="22"/>
      <c r="D85" s="20"/>
      <c r="E85" s="22"/>
      <c r="F85" s="20"/>
      <c r="G85" s="22"/>
      <c r="H85" s="22"/>
      <c r="I85" s="3">
        <v>2026</v>
      </c>
      <c r="J85" s="4">
        <f t="shared" si="18"/>
        <v>0</v>
      </c>
      <c r="K85" s="4"/>
      <c r="L85" s="4"/>
      <c r="M85" s="4"/>
      <c r="N85" s="4"/>
      <c r="O85" s="4"/>
      <c r="P85" s="4"/>
      <c r="Q85" s="4"/>
      <c r="R85" s="13"/>
    </row>
    <row r="86" spans="1:18" s="2" customFormat="1" ht="43.5" customHeight="1" x14ac:dyDescent="0.35">
      <c r="A86" s="22"/>
      <c r="B86" s="22"/>
      <c r="C86" s="22"/>
      <c r="D86" s="20"/>
      <c r="E86" s="22"/>
      <c r="F86" s="20"/>
      <c r="G86" s="22"/>
      <c r="H86" s="22"/>
      <c r="I86" s="3">
        <v>2027</v>
      </c>
      <c r="J86" s="4">
        <f t="shared" si="18"/>
        <v>0</v>
      </c>
      <c r="K86" s="4"/>
      <c r="L86" s="4"/>
      <c r="M86" s="4"/>
      <c r="N86" s="4"/>
      <c r="O86" s="4"/>
      <c r="P86" s="4"/>
      <c r="Q86" s="4"/>
      <c r="R86" s="13"/>
    </row>
    <row r="87" spans="1:18" s="2" customFormat="1" ht="43.5" customHeight="1" x14ac:dyDescent="0.35">
      <c r="A87" s="22"/>
      <c r="B87" s="22"/>
      <c r="C87" s="22"/>
      <c r="D87" s="21"/>
      <c r="E87" s="22"/>
      <c r="F87" s="21"/>
      <c r="G87" s="22"/>
      <c r="H87" s="22"/>
      <c r="I87" s="3">
        <v>2028</v>
      </c>
      <c r="J87" s="4">
        <f t="shared" si="18"/>
        <v>0</v>
      </c>
      <c r="K87" s="4"/>
      <c r="L87" s="4"/>
      <c r="M87" s="4"/>
      <c r="N87" s="4"/>
      <c r="O87" s="4"/>
      <c r="P87" s="4"/>
      <c r="Q87" s="4"/>
      <c r="R87" s="13"/>
    </row>
    <row r="88" spans="1:18" s="2" customFormat="1" x14ac:dyDescent="0.35">
      <c r="A88" s="22" t="s">
        <v>38</v>
      </c>
      <c r="B88" s="22"/>
      <c r="C88" s="22"/>
      <c r="D88" s="22"/>
      <c r="E88" s="22"/>
      <c r="F88" s="22"/>
      <c r="G88" s="22"/>
      <c r="H88" s="22"/>
      <c r="I88" s="3" t="s">
        <v>16</v>
      </c>
      <c r="J88" s="4">
        <f>SUM(J89:J93)</f>
        <v>17.05</v>
      </c>
      <c r="K88" s="4">
        <f t="shared" ref="K88:R88" si="20">SUM(K89:K93)</f>
        <v>0</v>
      </c>
      <c r="L88" s="4">
        <f t="shared" si="20"/>
        <v>16.149999999999999</v>
      </c>
      <c r="M88" s="4">
        <f t="shared" si="20"/>
        <v>0.9</v>
      </c>
      <c r="N88" s="4">
        <f t="shared" si="20"/>
        <v>0</v>
      </c>
      <c r="O88" s="4">
        <f t="shared" si="20"/>
        <v>0</v>
      </c>
      <c r="P88" s="4">
        <f t="shared" si="20"/>
        <v>0</v>
      </c>
      <c r="Q88" s="4">
        <f t="shared" si="20"/>
        <v>0</v>
      </c>
      <c r="R88" s="13">
        <f t="shared" si="20"/>
        <v>0</v>
      </c>
    </row>
    <row r="89" spans="1:18" s="2" customFormat="1" x14ac:dyDescent="0.35">
      <c r="A89" s="22"/>
      <c r="B89" s="22"/>
      <c r="C89" s="22"/>
      <c r="D89" s="22"/>
      <c r="E89" s="22"/>
      <c r="F89" s="22"/>
      <c r="G89" s="22"/>
      <c r="H89" s="22"/>
      <c r="I89" s="3">
        <v>2024</v>
      </c>
      <c r="J89" s="4">
        <f>J77+J83</f>
        <v>11.35</v>
      </c>
      <c r="K89" s="4">
        <f t="shared" ref="K89:R89" si="21">K77+K83</f>
        <v>0</v>
      </c>
      <c r="L89" s="4">
        <f t="shared" si="21"/>
        <v>11.35</v>
      </c>
      <c r="M89" s="4">
        <f t="shared" si="21"/>
        <v>0</v>
      </c>
      <c r="N89" s="4">
        <f t="shared" si="21"/>
        <v>0</v>
      </c>
      <c r="O89" s="4">
        <f t="shared" si="21"/>
        <v>0</v>
      </c>
      <c r="P89" s="4">
        <f t="shared" si="21"/>
        <v>0</v>
      </c>
      <c r="Q89" s="4">
        <f t="shared" si="21"/>
        <v>0</v>
      </c>
      <c r="R89" s="13">
        <f t="shared" si="21"/>
        <v>0</v>
      </c>
    </row>
    <row r="90" spans="1:18" s="2" customFormat="1" x14ac:dyDescent="0.35">
      <c r="A90" s="22"/>
      <c r="B90" s="22"/>
      <c r="C90" s="22"/>
      <c r="D90" s="22"/>
      <c r="E90" s="22"/>
      <c r="F90" s="22"/>
      <c r="G90" s="22"/>
      <c r="H90" s="22"/>
      <c r="I90" s="3">
        <v>2025</v>
      </c>
      <c r="J90" s="4">
        <f t="shared" ref="J90:R93" si="22">J78+J84</f>
        <v>5.7</v>
      </c>
      <c r="K90" s="4">
        <f t="shared" si="22"/>
        <v>0</v>
      </c>
      <c r="L90" s="4">
        <f t="shared" si="22"/>
        <v>4.8</v>
      </c>
      <c r="M90" s="4">
        <f t="shared" si="22"/>
        <v>0.9</v>
      </c>
      <c r="N90" s="4">
        <f t="shared" si="22"/>
        <v>0</v>
      </c>
      <c r="O90" s="4">
        <f t="shared" si="22"/>
        <v>0</v>
      </c>
      <c r="P90" s="4">
        <f t="shared" si="22"/>
        <v>0</v>
      </c>
      <c r="Q90" s="4">
        <f t="shared" si="22"/>
        <v>0</v>
      </c>
      <c r="R90" s="13">
        <f t="shared" si="22"/>
        <v>0</v>
      </c>
    </row>
    <row r="91" spans="1:18" s="2" customFormat="1" x14ac:dyDescent="0.35">
      <c r="A91" s="22"/>
      <c r="B91" s="22"/>
      <c r="C91" s="22"/>
      <c r="D91" s="22"/>
      <c r="E91" s="22"/>
      <c r="F91" s="22"/>
      <c r="G91" s="22"/>
      <c r="H91" s="22"/>
      <c r="I91" s="3">
        <v>2026</v>
      </c>
      <c r="J91" s="4">
        <f t="shared" si="22"/>
        <v>0</v>
      </c>
      <c r="K91" s="4">
        <f t="shared" si="22"/>
        <v>0</v>
      </c>
      <c r="L91" s="4">
        <f t="shared" si="22"/>
        <v>0</v>
      </c>
      <c r="M91" s="4">
        <f t="shared" si="22"/>
        <v>0</v>
      </c>
      <c r="N91" s="4">
        <f t="shared" si="22"/>
        <v>0</v>
      </c>
      <c r="O91" s="4">
        <f t="shared" si="22"/>
        <v>0</v>
      </c>
      <c r="P91" s="4">
        <f t="shared" si="22"/>
        <v>0</v>
      </c>
      <c r="Q91" s="4">
        <f t="shared" si="22"/>
        <v>0</v>
      </c>
      <c r="R91" s="13">
        <f t="shared" si="22"/>
        <v>0</v>
      </c>
    </row>
    <row r="92" spans="1:18" s="2" customFormat="1" x14ac:dyDescent="0.35">
      <c r="A92" s="22"/>
      <c r="B92" s="22"/>
      <c r="C92" s="22"/>
      <c r="D92" s="22"/>
      <c r="E92" s="22"/>
      <c r="F92" s="22"/>
      <c r="G92" s="22"/>
      <c r="H92" s="22"/>
      <c r="I92" s="3">
        <v>2027</v>
      </c>
      <c r="J92" s="4">
        <f t="shared" si="22"/>
        <v>0</v>
      </c>
      <c r="K92" s="4">
        <f t="shared" si="22"/>
        <v>0</v>
      </c>
      <c r="L92" s="4">
        <f t="shared" si="22"/>
        <v>0</v>
      </c>
      <c r="M92" s="4">
        <f t="shared" si="22"/>
        <v>0</v>
      </c>
      <c r="N92" s="4">
        <f t="shared" si="22"/>
        <v>0</v>
      </c>
      <c r="O92" s="4">
        <f t="shared" si="22"/>
        <v>0</v>
      </c>
      <c r="P92" s="4">
        <f t="shared" si="22"/>
        <v>0</v>
      </c>
      <c r="Q92" s="4">
        <f t="shared" si="22"/>
        <v>0</v>
      </c>
      <c r="R92" s="13">
        <f t="shared" si="22"/>
        <v>0</v>
      </c>
    </row>
    <row r="93" spans="1:18" s="2" customFormat="1" x14ac:dyDescent="0.35">
      <c r="A93" s="22"/>
      <c r="B93" s="22"/>
      <c r="C93" s="22"/>
      <c r="D93" s="22"/>
      <c r="E93" s="22"/>
      <c r="F93" s="22"/>
      <c r="G93" s="22"/>
      <c r="H93" s="22"/>
      <c r="I93" s="3">
        <v>2028</v>
      </c>
      <c r="J93" s="4">
        <f t="shared" si="22"/>
        <v>0</v>
      </c>
      <c r="K93" s="4">
        <f t="shared" si="22"/>
        <v>0</v>
      </c>
      <c r="L93" s="4">
        <f t="shared" si="22"/>
        <v>0</v>
      </c>
      <c r="M93" s="4">
        <f t="shared" si="22"/>
        <v>0</v>
      </c>
      <c r="N93" s="4">
        <f t="shared" si="22"/>
        <v>0</v>
      </c>
      <c r="O93" s="4">
        <f t="shared" si="22"/>
        <v>0</v>
      </c>
      <c r="P93" s="4">
        <f t="shared" si="22"/>
        <v>0</v>
      </c>
      <c r="Q93" s="4">
        <f t="shared" si="22"/>
        <v>0</v>
      </c>
      <c r="R93" s="13">
        <f t="shared" si="22"/>
        <v>0</v>
      </c>
    </row>
    <row r="94" spans="1:18" s="2" customFormat="1" ht="51" customHeight="1" x14ac:dyDescent="0.35">
      <c r="A94" s="23" t="s">
        <v>39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s="2" customFormat="1" ht="35.25" customHeight="1" x14ac:dyDescent="0.35">
      <c r="A95" s="22">
        <v>12</v>
      </c>
      <c r="B95" s="22" t="s">
        <v>40</v>
      </c>
      <c r="C95" s="22" t="s">
        <v>41</v>
      </c>
      <c r="D95" s="22" t="s">
        <v>145</v>
      </c>
      <c r="E95" s="22" t="s">
        <v>147</v>
      </c>
      <c r="F95" s="22" t="s">
        <v>90</v>
      </c>
      <c r="G95" s="22" t="s">
        <v>35</v>
      </c>
      <c r="H95" s="22" t="s">
        <v>108</v>
      </c>
      <c r="I95" s="3" t="s">
        <v>16</v>
      </c>
      <c r="J95" s="4">
        <f>SUM(J96:J100)</f>
        <v>104.5</v>
      </c>
      <c r="K95" s="4">
        <f t="shared" ref="K95:R95" si="23">SUM(K96:K100)</f>
        <v>0</v>
      </c>
      <c r="L95" s="4">
        <f t="shared" si="23"/>
        <v>36.299999999999997</v>
      </c>
      <c r="M95" s="4">
        <f t="shared" si="23"/>
        <v>68.199999999999989</v>
      </c>
      <c r="N95" s="4">
        <f t="shared" si="23"/>
        <v>0</v>
      </c>
      <c r="O95" s="4">
        <f t="shared" si="23"/>
        <v>0</v>
      </c>
      <c r="P95" s="4">
        <f t="shared" si="23"/>
        <v>0</v>
      </c>
      <c r="Q95" s="4">
        <f t="shared" si="23"/>
        <v>0</v>
      </c>
      <c r="R95" s="13">
        <f t="shared" si="23"/>
        <v>0</v>
      </c>
    </row>
    <row r="96" spans="1:18" s="2" customFormat="1" ht="35.25" customHeight="1" x14ac:dyDescent="0.35">
      <c r="A96" s="22"/>
      <c r="B96" s="22"/>
      <c r="C96" s="22"/>
      <c r="D96" s="22"/>
      <c r="E96" s="22"/>
      <c r="F96" s="22"/>
      <c r="G96" s="22"/>
      <c r="H96" s="22"/>
      <c r="I96" s="3">
        <v>2024</v>
      </c>
      <c r="J96" s="4">
        <f>SUM(K96:N96)</f>
        <v>0</v>
      </c>
      <c r="K96" s="4"/>
      <c r="L96" s="4"/>
      <c r="M96" s="4"/>
      <c r="N96" s="4"/>
      <c r="O96" s="4"/>
      <c r="P96" s="4"/>
      <c r="Q96" s="4"/>
      <c r="R96" s="13"/>
    </row>
    <row r="97" spans="1:18" s="2" customFormat="1" ht="35.25" customHeight="1" x14ac:dyDescent="0.35">
      <c r="A97" s="22"/>
      <c r="B97" s="22"/>
      <c r="C97" s="22"/>
      <c r="D97" s="22"/>
      <c r="E97" s="22"/>
      <c r="F97" s="22"/>
      <c r="G97" s="22"/>
      <c r="H97" s="22"/>
      <c r="I97" s="3">
        <v>2025</v>
      </c>
      <c r="J97" s="4">
        <f t="shared" ref="J97:J142" si="24">SUM(K97:N97)</f>
        <v>22.6</v>
      </c>
      <c r="K97" s="4"/>
      <c r="L97" s="4">
        <v>6.3</v>
      </c>
      <c r="M97" s="4">
        <v>16.3</v>
      </c>
      <c r="N97" s="4"/>
      <c r="O97" s="4"/>
      <c r="P97" s="4"/>
      <c r="Q97" s="4"/>
      <c r="R97" s="13"/>
    </row>
    <row r="98" spans="1:18" s="2" customFormat="1" ht="35.25" customHeight="1" x14ac:dyDescent="0.35">
      <c r="A98" s="22"/>
      <c r="B98" s="22"/>
      <c r="C98" s="22"/>
      <c r="D98" s="22"/>
      <c r="E98" s="22"/>
      <c r="F98" s="22"/>
      <c r="G98" s="22"/>
      <c r="H98" s="22"/>
      <c r="I98" s="3">
        <v>2026</v>
      </c>
      <c r="J98" s="4">
        <f t="shared" si="24"/>
        <v>23.7</v>
      </c>
      <c r="K98" s="4"/>
      <c r="L98" s="4">
        <v>10</v>
      </c>
      <c r="M98" s="4">
        <v>13.7</v>
      </c>
      <c r="N98" s="4"/>
      <c r="O98" s="4"/>
      <c r="P98" s="4"/>
      <c r="Q98" s="4"/>
      <c r="R98" s="13"/>
    </row>
    <row r="99" spans="1:18" s="2" customFormat="1" ht="35.25" customHeight="1" x14ac:dyDescent="0.35">
      <c r="A99" s="22"/>
      <c r="B99" s="22"/>
      <c r="C99" s="22"/>
      <c r="D99" s="22"/>
      <c r="E99" s="22"/>
      <c r="F99" s="22"/>
      <c r="G99" s="22"/>
      <c r="H99" s="22"/>
      <c r="I99" s="3">
        <v>2027</v>
      </c>
      <c r="J99" s="4">
        <f t="shared" si="24"/>
        <v>28.3</v>
      </c>
      <c r="K99" s="4"/>
      <c r="L99" s="4">
        <v>10</v>
      </c>
      <c r="M99" s="4">
        <v>18.3</v>
      </c>
      <c r="N99" s="4"/>
      <c r="O99" s="4"/>
      <c r="P99" s="4"/>
      <c r="Q99" s="4"/>
      <c r="R99" s="13"/>
    </row>
    <row r="100" spans="1:18" s="2" customFormat="1" ht="35.2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3">
        <v>2028</v>
      </c>
      <c r="J100" s="4">
        <f t="shared" si="24"/>
        <v>29.9</v>
      </c>
      <c r="K100" s="4"/>
      <c r="L100" s="4">
        <v>10</v>
      </c>
      <c r="M100" s="4">
        <v>19.899999999999999</v>
      </c>
      <c r="N100" s="4"/>
      <c r="O100" s="4"/>
      <c r="P100" s="4"/>
      <c r="Q100" s="4"/>
      <c r="R100" s="13"/>
    </row>
    <row r="101" spans="1:18" s="2" customFormat="1" x14ac:dyDescent="0.35">
      <c r="A101" s="22">
        <v>13</v>
      </c>
      <c r="B101" s="22" t="s">
        <v>43</v>
      </c>
      <c r="C101" s="22" t="s">
        <v>25</v>
      </c>
      <c r="D101" s="22" t="s">
        <v>122</v>
      </c>
      <c r="E101" s="22"/>
      <c r="F101" s="22" t="s">
        <v>91</v>
      </c>
      <c r="G101" s="22" t="s">
        <v>21</v>
      </c>
      <c r="H101" s="22" t="s">
        <v>44</v>
      </c>
      <c r="I101" s="3" t="s">
        <v>16</v>
      </c>
      <c r="J101" s="4">
        <f>SUM(J102:J106)</f>
        <v>22</v>
      </c>
      <c r="K101" s="4">
        <f t="shared" ref="K101:R101" si="25">SUM(K102:K106)</f>
        <v>0</v>
      </c>
      <c r="L101" s="4">
        <f t="shared" si="25"/>
        <v>0</v>
      </c>
      <c r="M101" s="4">
        <f t="shared" si="25"/>
        <v>0</v>
      </c>
      <c r="N101" s="4">
        <f t="shared" si="25"/>
        <v>22</v>
      </c>
      <c r="O101" s="4">
        <f t="shared" si="25"/>
        <v>0</v>
      </c>
      <c r="P101" s="4">
        <f t="shared" si="25"/>
        <v>0</v>
      </c>
      <c r="Q101" s="4">
        <f t="shared" si="25"/>
        <v>0</v>
      </c>
      <c r="R101" s="13">
        <f t="shared" si="25"/>
        <v>0</v>
      </c>
    </row>
    <row r="102" spans="1:18" s="2" customFormat="1" x14ac:dyDescent="0.35">
      <c r="A102" s="22"/>
      <c r="B102" s="22"/>
      <c r="C102" s="22"/>
      <c r="D102" s="22"/>
      <c r="E102" s="22"/>
      <c r="F102" s="22"/>
      <c r="G102" s="22"/>
      <c r="H102" s="22"/>
      <c r="I102" s="3">
        <v>2024</v>
      </c>
      <c r="J102" s="4">
        <f t="shared" si="24"/>
        <v>0</v>
      </c>
      <c r="K102" s="4"/>
      <c r="L102" s="4"/>
      <c r="M102" s="4"/>
      <c r="N102" s="4"/>
      <c r="O102" s="4"/>
      <c r="P102" s="4"/>
      <c r="Q102" s="4"/>
      <c r="R102" s="13"/>
    </row>
    <row r="103" spans="1:18" s="2" customFormat="1" x14ac:dyDescent="0.35">
      <c r="A103" s="22"/>
      <c r="B103" s="22"/>
      <c r="C103" s="22"/>
      <c r="D103" s="22"/>
      <c r="E103" s="22"/>
      <c r="F103" s="22"/>
      <c r="G103" s="22"/>
      <c r="H103" s="22"/>
      <c r="I103" s="3">
        <v>2025</v>
      </c>
      <c r="J103" s="4">
        <f t="shared" si="24"/>
        <v>22</v>
      </c>
      <c r="K103" s="4"/>
      <c r="L103" s="4"/>
      <c r="M103" s="4"/>
      <c r="N103" s="4">
        <v>22</v>
      </c>
      <c r="O103" s="4"/>
      <c r="P103" s="4"/>
      <c r="Q103" s="4"/>
      <c r="R103" s="13"/>
    </row>
    <row r="104" spans="1:18" s="2" customFormat="1" x14ac:dyDescent="0.35">
      <c r="A104" s="22"/>
      <c r="B104" s="22"/>
      <c r="C104" s="22"/>
      <c r="D104" s="22"/>
      <c r="E104" s="22"/>
      <c r="F104" s="22"/>
      <c r="G104" s="22"/>
      <c r="H104" s="22"/>
      <c r="I104" s="3">
        <v>2026</v>
      </c>
      <c r="J104" s="4">
        <f t="shared" si="24"/>
        <v>0</v>
      </c>
      <c r="K104" s="4"/>
      <c r="L104" s="4"/>
      <c r="M104" s="4"/>
      <c r="N104" s="4"/>
      <c r="O104" s="4"/>
      <c r="P104" s="4"/>
      <c r="Q104" s="4"/>
      <c r="R104" s="13"/>
    </row>
    <row r="105" spans="1:18" s="2" customFormat="1" x14ac:dyDescent="0.35">
      <c r="A105" s="22"/>
      <c r="B105" s="22"/>
      <c r="C105" s="22"/>
      <c r="D105" s="22"/>
      <c r="E105" s="22"/>
      <c r="F105" s="22"/>
      <c r="G105" s="22"/>
      <c r="H105" s="22"/>
      <c r="I105" s="3">
        <v>2027</v>
      </c>
      <c r="J105" s="4">
        <f t="shared" si="24"/>
        <v>0</v>
      </c>
      <c r="K105" s="4"/>
      <c r="L105" s="4"/>
      <c r="M105" s="4"/>
      <c r="N105" s="4"/>
      <c r="O105" s="4"/>
      <c r="P105" s="4"/>
      <c r="Q105" s="4"/>
      <c r="R105" s="13"/>
    </row>
    <row r="106" spans="1:18" s="2" customFormat="1" x14ac:dyDescent="0.35">
      <c r="A106" s="22"/>
      <c r="B106" s="22"/>
      <c r="C106" s="22"/>
      <c r="D106" s="22"/>
      <c r="E106" s="22"/>
      <c r="F106" s="22"/>
      <c r="G106" s="22"/>
      <c r="H106" s="22"/>
      <c r="I106" s="3">
        <v>2028</v>
      </c>
      <c r="J106" s="4">
        <f t="shared" si="24"/>
        <v>0</v>
      </c>
      <c r="K106" s="4"/>
      <c r="L106" s="4"/>
      <c r="M106" s="4"/>
      <c r="N106" s="4"/>
      <c r="O106" s="4"/>
      <c r="P106" s="4"/>
      <c r="Q106" s="4"/>
      <c r="R106" s="13"/>
    </row>
    <row r="107" spans="1:18" s="2" customFormat="1" x14ac:dyDescent="0.35">
      <c r="A107" s="22">
        <v>14</v>
      </c>
      <c r="B107" s="22" t="s">
        <v>43</v>
      </c>
      <c r="C107" s="22" t="s">
        <v>25</v>
      </c>
      <c r="D107" s="22" t="s">
        <v>138</v>
      </c>
      <c r="E107" s="22"/>
      <c r="F107" s="22" t="s">
        <v>91</v>
      </c>
      <c r="G107" s="22" t="s">
        <v>18</v>
      </c>
      <c r="H107" s="22" t="s">
        <v>44</v>
      </c>
      <c r="I107" s="3" t="s">
        <v>16</v>
      </c>
      <c r="J107" s="4">
        <f>SUM(J108:J112)</f>
        <v>22</v>
      </c>
      <c r="K107" s="4">
        <f t="shared" ref="K107:R107" si="26">SUM(K108:K112)</f>
        <v>0</v>
      </c>
      <c r="L107" s="4">
        <f t="shared" si="26"/>
        <v>0</v>
      </c>
      <c r="M107" s="4">
        <f t="shared" si="26"/>
        <v>0</v>
      </c>
      <c r="N107" s="4">
        <f t="shared" si="26"/>
        <v>22</v>
      </c>
      <c r="O107" s="4">
        <f t="shared" si="26"/>
        <v>0</v>
      </c>
      <c r="P107" s="4">
        <f t="shared" si="26"/>
        <v>0</v>
      </c>
      <c r="Q107" s="4">
        <f t="shared" si="26"/>
        <v>0</v>
      </c>
      <c r="R107" s="13">
        <f t="shared" si="26"/>
        <v>0</v>
      </c>
    </row>
    <row r="108" spans="1:18" s="2" customFormat="1" x14ac:dyDescent="0.35">
      <c r="A108" s="22"/>
      <c r="B108" s="22"/>
      <c r="C108" s="22"/>
      <c r="D108" s="22"/>
      <c r="E108" s="22"/>
      <c r="F108" s="22"/>
      <c r="G108" s="22"/>
      <c r="H108" s="22"/>
      <c r="I108" s="3">
        <v>2024</v>
      </c>
      <c r="J108" s="4">
        <f t="shared" si="24"/>
        <v>0</v>
      </c>
      <c r="K108" s="4"/>
      <c r="L108" s="4"/>
      <c r="M108" s="4"/>
      <c r="N108" s="4"/>
      <c r="O108" s="4"/>
      <c r="P108" s="4"/>
      <c r="Q108" s="4"/>
      <c r="R108" s="13"/>
    </row>
    <row r="109" spans="1:18" s="2" customFormat="1" x14ac:dyDescent="0.35">
      <c r="A109" s="22"/>
      <c r="B109" s="22"/>
      <c r="C109" s="22"/>
      <c r="D109" s="22"/>
      <c r="E109" s="22"/>
      <c r="F109" s="22"/>
      <c r="G109" s="22"/>
      <c r="H109" s="22"/>
      <c r="I109" s="3">
        <v>2025</v>
      </c>
      <c r="J109" s="4">
        <f t="shared" si="24"/>
        <v>22</v>
      </c>
      <c r="K109" s="4"/>
      <c r="L109" s="4"/>
      <c r="M109" s="4"/>
      <c r="N109" s="4">
        <v>22</v>
      </c>
      <c r="O109" s="4"/>
      <c r="P109" s="4"/>
      <c r="Q109" s="4"/>
      <c r="R109" s="13"/>
    </row>
    <row r="110" spans="1:18" s="2" customFormat="1" x14ac:dyDescent="0.35">
      <c r="A110" s="22"/>
      <c r="B110" s="22"/>
      <c r="C110" s="22"/>
      <c r="D110" s="22"/>
      <c r="E110" s="22"/>
      <c r="F110" s="22"/>
      <c r="G110" s="22"/>
      <c r="H110" s="22"/>
      <c r="I110" s="3">
        <v>2026</v>
      </c>
      <c r="J110" s="4">
        <f t="shared" si="24"/>
        <v>0</v>
      </c>
      <c r="K110" s="4"/>
      <c r="L110" s="4"/>
      <c r="M110" s="4"/>
      <c r="N110" s="4"/>
      <c r="O110" s="4"/>
      <c r="P110" s="4"/>
      <c r="Q110" s="4"/>
      <c r="R110" s="13"/>
    </row>
    <row r="111" spans="1:18" s="2" customFormat="1" x14ac:dyDescent="0.35">
      <c r="A111" s="22"/>
      <c r="B111" s="22"/>
      <c r="C111" s="22"/>
      <c r="D111" s="22"/>
      <c r="E111" s="22"/>
      <c r="F111" s="22"/>
      <c r="G111" s="22"/>
      <c r="H111" s="22"/>
      <c r="I111" s="3">
        <v>2027</v>
      </c>
      <c r="J111" s="4">
        <f t="shared" si="24"/>
        <v>0</v>
      </c>
      <c r="K111" s="4"/>
      <c r="L111" s="4"/>
      <c r="M111" s="4"/>
      <c r="N111" s="4"/>
      <c r="O111" s="4"/>
      <c r="P111" s="4"/>
      <c r="Q111" s="4"/>
      <c r="R111" s="13"/>
    </row>
    <row r="112" spans="1:18" s="2" customFormat="1" x14ac:dyDescent="0.35">
      <c r="A112" s="22"/>
      <c r="B112" s="22"/>
      <c r="C112" s="22"/>
      <c r="D112" s="22"/>
      <c r="E112" s="22"/>
      <c r="F112" s="22"/>
      <c r="G112" s="22"/>
      <c r="H112" s="22"/>
      <c r="I112" s="3">
        <v>2028</v>
      </c>
      <c r="J112" s="4">
        <f t="shared" si="24"/>
        <v>0</v>
      </c>
      <c r="K112" s="4"/>
      <c r="L112" s="4"/>
      <c r="M112" s="4"/>
      <c r="N112" s="4"/>
      <c r="O112" s="4"/>
      <c r="P112" s="4"/>
      <c r="Q112" s="4"/>
      <c r="R112" s="13"/>
    </row>
    <row r="113" spans="1:19" ht="28.5" customHeight="1" x14ac:dyDescent="0.35">
      <c r="A113" s="19">
        <v>15</v>
      </c>
      <c r="B113" s="19" t="s">
        <v>93</v>
      </c>
      <c r="C113" s="22" t="s">
        <v>25</v>
      </c>
      <c r="D113" s="22" t="s">
        <v>123</v>
      </c>
      <c r="E113" s="19" t="s">
        <v>88</v>
      </c>
      <c r="F113" s="22" t="s">
        <v>91</v>
      </c>
      <c r="G113" s="22" t="s">
        <v>35</v>
      </c>
      <c r="H113" s="19">
        <v>2024</v>
      </c>
      <c r="I113" s="3" t="s">
        <v>16</v>
      </c>
      <c r="J113" s="4">
        <f>SUM(J114:J118)</f>
        <v>4.87</v>
      </c>
      <c r="K113" s="4">
        <f t="shared" ref="K113:R113" si="27">SUM(K114:K118)</f>
        <v>0</v>
      </c>
      <c r="L113" s="4">
        <f t="shared" si="27"/>
        <v>0</v>
      </c>
      <c r="M113" s="4">
        <f t="shared" si="27"/>
        <v>4.87</v>
      </c>
      <c r="N113" s="4">
        <f t="shared" si="27"/>
        <v>0</v>
      </c>
      <c r="O113" s="4">
        <f t="shared" si="27"/>
        <v>0</v>
      </c>
      <c r="P113" s="4">
        <f t="shared" si="27"/>
        <v>0</v>
      </c>
      <c r="Q113" s="4">
        <f t="shared" si="27"/>
        <v>0</v>
      </c>
      <c r="R113" s="13">
        <f t="shared" si="27"/>
        <v>0</v>
      </c>
    </row>
    <row r="114" spans="1:19" ht="28.5" customHeight="1" x14ac:dyDescent="0.35">
      <c r="A114" s="20"/>
      <c r="B114" s="20"/>
      <c r="C114" s="22"/>
      <c r="D114" s="22"/>
      <c r="E114" s="20"/>
      <c r="F114" s="22"/>
      <c r="G114" s="22"/>
      <c r="H114" s="20"/>
      <c r="I114" s="3">
        <v>2024</v>
      </c>
      <c r="J114" s="4">
        <f t="shared" si="24"/>
        <v>4.87</v>
      </c>
      <c r="K114" s="4"/>
      <c r="L114" s="4"/>
      <c r="M114" s="4">
        <v>4.87</v>
      </c>
      <c r="N114" s="4"/>
      <c r="O114" s="4"/>
      <c r="P114" s="4"/>
      <c r="Q114" s="4"/>
      <c r="R114" s="13"/>
    </row>
    <row r="115" spans="1:19" ht="28.5" customHeight="1" x14ac:dyDescent="0.35">
      <c r="A115" s="20"/>
      <c r="B115" s="20"/>
      <c r="C115" s="22"/>
      <c r="D115" s="22"/>
      <c r="E115" s="20"/>
      <c r="F115" s="22"/>
      <c r="G115" s="22"/>
      <c r="H115" s="20"/>
      <c r="I115" s="3">
        <v>2025</v>
      </c>
      <c r="J115" s="4">
        <f t="shared" si="24"/>
        <v>0</v>
      </c>
      <c r="K115" s="4"/>
      <c r="L115" s="4"/>
      <c r="M115" s="4"/>
      <c r="N115" s="4"/>
      <c r="O115" s="4"/>
      <c r="P115" s="4"/>
      <c r="Q115" s="4"/>
      <c r="R115" s="13"/>
    </row>
    <row r="116" spans="1:19" ht="28.5" customHeight="1" x14ac:dyDescent="0.35">
      <c r="A116" s="20"/>
      <c r="B116" s="20"/>
      <c r="C116" s="22"/>
      <c r="D116" s="22"/>
      <c r="E116" s="20"/>
      <c r="F116" s="22"/>
      <c r="G116" s="22"/>
      <c r="H116" s="20"/>
      <c r="I116" s="3">
        <v>2026</v>
      </c>
      <c r="J116" s="4">
        <f t="shared" si="24"/>
        <v>0</v>
      </c>
      <c r="K116" s="4"/>
      <c r="L116" s="4"/>
      <c r="M116" s="4"/>
      <c r="N116" s="4"/>
      <c r="O116" s="4"/>
      <c r="P116" s="4"/>
      <c r="Q116" s="4"/>
      <c r="R116" s="13"/>
    </row>
    <row r="117" spans="1:19" ht="28.5" customHeight="1" x14ac:dyDescent="0.35">
      <c r="A117" s="20"/>
      <c r="B117" s="20"/>
      <c r="C117" s="22"/>
      <c r="D117" s="22"/>
      <c r="E117" s="20"/>
      <c r="F117" s="22"/>
      <c r="G117" s="22"/>
      <c r="H117" s="20"/>
      <c r="I117" s="3">
        <v>2027</v>
      </c>
      <c r="J117" s="4">
        <f t="shared" si="24"/>
        <v>0</v>
      </c>
      <c r="K117" s="4"/>
      <c r="L117" s="4"/>
      <c r="M117" s="4"/>
      <c r="N117" s="4"/>
      <c r="O117" s="4"/>
      <c r="P117" s="4"/>
      <c r="Q117" s="4"/>
      <c r="R117" s="13"/>
    </row>
    <row r="118" spans="1:19" ht="28.5" customHeight="1" x14ac:dyDescent="0.35">
      <c r="A118" s="21"/>
      <c r="B118" s="21"/>
      <c r="C118" s="22"/>
      <c r="D118" s="22"/>
      <c r="E118" s="21"/>
      <c r="F118" s="22"/>
      <c r="G118" s="22"/>
      <c r="H118" s="21"/>
      <c r="I118" s="3">
        <v>2028</v>
      </c>
      <c r="J118" s="4">
        <f t="shared" si="24"/>
        <v>0</v>
      </c>
      <c r="K118" s="4"/>
      <c r="L118" s="4"/>
      <c r="M118" s="4"/>
      <c r="N118" s="4"/>
      <c r="O118" s="4"/>
      <c r="P118" s="4"/>
      <c r="Q118" s="4"/>
      <c r="R118" s="13"/>
    </row>
    <row r="119" spans="1:19" ht="23.25" customHeight="1" x14ac:dyDescent="0.35">
      <c r="A119" s="22">
        <v>16</v>
      </c>
      <c r="B119" s="22" t="s">
        <v>45</v>
      </c>
      <c r="C119" s="22" t="s">
        <v>46</v>
      </c>
      <c r="D119" s="22" t="s">
        <v>145</v>
      </c>
      <c r="E119" s="19" t="s">
        <v>92</v>
      </c>
      <c r="F119" s="22" t="s">
        <v>94</v>
      </c>
      <c r="G119" s="22" t="s">
        <v>35</v>
      </c>
      <c r="H119" s="22" t="s">
        <v>19</v>
      </c>
      <c r="I119" s="3" t="s">
        <v>16</v>
      </c>
      <c r="J119" s="4">
        <f>SUM(J120:J124)</f>
        <v>15.43</v>
      </c>
      <c r="K119" s="4">
        <f t="shared" ref="K119:R119" si="28">SUM(K120:K124)</f>
        <v>0</v>
      </c>
      <c r="L119" s="4">
        <f t="shared" si="28"/>
        <v>12.343999999999999</v>
      </c>
      <c r="M119" s="4">
        <f t="shared" si="28"/>
        <v>3.0859999999999999</v>
      </c>
      <c r="N119" s="4">
        <f t="shared" si="28"/>
        <v>0</v>
      </c>
      <c r="O119" s="4">
        <f t="shared" si="28"/>
        <v>0</v>
      </c>
      <c r="P119" s="4">
        <f t="shared" si="28"/>
        <v>0</v>
      </c>
      <c r="Q119" s="4">
        <f t="shared" si="28"/>
        <v>0</v>
      </c>
      <c r="R119" s="13">
        <f t="shared" si="28"/>
        <v>0</v>
      </c>
      <c r="S119" s="18" t="s">
        <v>118</v>
      </c>
    </row>
    <row r="120" spans="1:19" ht="23.25" customHeight="1" x14ac:dyDescent="0.35">
      <c r="A120" s="22"/>
      <c r="B120" s="22"/>
      <c r="C120" s="22"/>
      <c r="D120" s="22"/>
      <c r="E120" s="20"/>
      <c r="F120" s="22"/>
      <c r="G120" s="22"/>
      <c r="H120" s="22"/>
      <c r="I120" s="3">
        <v>2024</v>
      </c>
      <c r="J120" s="4">
        <f t="shared" si="24"/>
        <v>15.43</v>
      </c>
      <c r="K120" s="4"/>
      <c r="L120" s="4">
        <v>12.343999999999999</v>
      </c>
      <c r="M120" s="4">
        <v>3.0859999999999999</v>
      </c>
      <c r="N120" s="4"/>
      <c r="O120" s="4"/>
      <c r="P120" s="4"/>
      <c r="Q120" s="4"/>
      <c r="R120" s="13"/>
      <c r="S120" s="18"/>
    </row>
    <row r="121" spans="1:19" ht="23.25" customHeight="1" x14ac:dyDescent="0.35">
      <c r="A121" s="22"/>
      <c r="B121" s="22"/>
      <c r="C121" s="22"/>
      <c r="D121" s="22"/>
      <c r="E121" s="20"/>
      <c r="F121" s="22"/>
      <c r="G121" s="22"/>
      <c r="H121" s="22"/>
      <c r="I121" s="3">
        <v>2025</v>
      </c>
      <c r="J121" s="4">
        <f t="shared" si="24"/>
        <v>0</v>
      </c>
      <c r="K121" s="4"/>
      <c r="L121" s="4"/>
      <c r="M121" s="4"/>
      <c r="N121" s="4"/>
      <c r="O121" s="4"/>
      <c r="P121" s="4"/>
      <c r="Q121" s="4"/>
      <c r="R121" s="13"/>
      <c r="S121" s="18"/>
    </row>
    <row r="122" spans="1:19" ht="23.25" customHeight="1" x14ac:dyDescent="0.35">
      <c r="A122" s="22"/>
      <c r="B122" s="22"/>
      <c r="C122" s="22"/>
      <c r="D122" s="22"/>
      <c r="E122" s="20"/>
      <c r="F122" s="22"/>
      <c r="G122" s="22"/>
      <c r="H122" s="22"/>
      <c r="I122" s="3">
        <v>2026</v>
      </c>
      <c r="J122" s="4">
        <f t="shared" si="24"/>
        <v>0</v>
      </c>
      <c r="K122" s="4"/>
      <c r="L122" s="4"/>
      <c r="M122" s="4"/>
      <c r="N122" s="4"/>
      <c r="O122" s="4"/>
      <c r="P122" s="4"/>
      <c r="Q122" s="4"/>
      <c r="R122" s="13"/>
      <c r="S122" s="18"/>
    </row>
    <row r="123" spans="1:19" ht="23.25" customHeight="1" x14ac:dyDescent="0.35">
      <c r="A123" s="22"/>
      <c r="B123" s="22"/>
      <c r="C123" s="22"/>
      <c r="D123" s="22"/>
      <c r="E123" s="20"/>
      <c r="F123" s="22"/>
      <c r="G123" s="22"/>
      <c r="H123" s="22"/>
      <c r="I123" s="3">
        <v>2027</v>
      </c>
      <c r="J123" s="4">
        <f t="shared" si="24"/>
        <v>0</v>
      </c>
      <c r="K123" s="4"/>
      <c r="L123" s="4"/>
      <c r="M123" s="4"/>
      <c r="N123" s="4"/>
      <c r="O123" s="4"/>
      <c r="P123" s="4"/>
      <c r="Q123" s="4"/>
      <c r="R123" s="13"/>
      <c r="S123" s="18"/>
    </row>
    <row r="124" spans="1:19" ht="23.25" customHeight="1" x14ac:dyDescent="0.35">
      <c r="A124" s="22"/>
      <c r="B124" s="22"/>
      <c r="C124" s="22"/>
      <c r="D124" s="22"/>
      <c r="E124" s="21"/>
      <c r="F124" s="22"/>
      <c r="G124" s="22"/>
      <c r="H124" s="22"/>
      <c r="I124" s="3">
        <v>2028</v>
      </c>
      <c r="J124" s="4">
        <f t="shared" si="24"/>
        <v>0</v>
      </c>
      <c r="K124" s="4"/>
      <c r="L124" s="4"/>
      <c r="M124" s="4"/>
      <c r="N124" s="4"/>
      <c r="O124" s="4"/>
      <c r="P124" s="4"/>
      <c r="Q124" s="4"/>
      <c r="R124" s="13"/>
      <c r="S124" s="18"/>
    </row>
    <row r="125" spans="1:19" ht="42" customHeight="1" x14ac:dyDescent="0.35">
      <c r="A125" s="22">
        <v>17</v>
      </c>
      <c r="B125" s="22" t="s">
        <v>47</v>
      </c>
      <c r="C125" s="22" t="s">
        <v>25</v>
      </c>
      <c r="D125" s="22" t="s">
        <v>145</v>
      </c>
      <c r="E125" s="19" t="s">
        <v>146</v>
      </c>
      <c r="F125" s="22" t="s">
        <v>94</v>
      </c>
      <c r="G125" s="22" t="s">
        <v>35</v>
      </c>
      <c r="H125" s="22">
        <v>2028</v>
      </c>
      <c r="I125" s="3" t="s">
        <v>16</v>
      </c>
      <c r="J125" s="4">
        <f>SUM(J126:J130)</f>
        <v>76</v>
      </c>
      <c r="K125" s="4">
        <f t="shared" ref="K125:R125" si="29">SUM(K126:K130)</f>
        <v>0</v>
      </c>
      <c r="L125" s="4">
        <f t="shared" si="29"/>
        <v>68.400000000000006</v>
      </c>
      <c r="M125" s="4">
        <f t="shared" si="29"/>
        <v>7.6</v>
      </c>
      <c r="N125" s="4">
        <f t="shared" si="29"/>
        <v>0</v>
      </c>
      <c r="O125" s="4">
        <f t="shared" si="29"/>
        <v>0</v>
      </c>
      <c r="P125" s="4">
        <f t="shared" si="29"/>
        <v>0</v>
      </c>
      <c r="Q125" s="4">
        <f t="shared" si="29"/>
        <v>0</v>
      </c>
      <c r="R125" s="13">
        <f t="shared" si="29"/>
        <v>0</v>
      </c>
    </row>
    <row r="126" spans="1:19" ht="42" customHeight="1" x14ac:dyDescent="0.35">
      <c r="A126" s="22"/>
      <c r="B126" s="22"/>
      <c r="C126" s="22"/>
      <c r="D126" s="22"/>
      <c r="E126" s="20"/>
      <c r="F126" s="22"/>
      <c r="G126" s="22"/>
      <c r="H126" s="22"/>
      <c r="I126" s="3">
        <v>2024</v>
      </c>
      <c r="J126" s="4">
        <f t="shared" si="24"/>
        <v>0</v>
      </c>
      <c r="K126" s="4"/>
      <c r="L126" s="4"/>
      <c r="M126" s="4"/>
      <c r="N126" s="4"/>
      <c r="O126" s="4"/>
      <c r="P126" s="4"/>
      <c r="Q126" s="4"/>
      <c r="R126" s="13"/>
    </row>
    <row r="127" spans="1:19" ht="42" customHeight="1" x14ac:dyDescent="0.35">
      <c r="A127" s="22"/>
      <c r="B127" s="22"/>
      <c r="C127" s="22"/>
      <c r="D127" s="22"/>
      <c r="E127" s="20"/>
      <c r="F127" s="22"/>
      <c r="G127" s="22"/>
      <c r="H127" s="22"/>
      <c r="I127" s="3">
        <v>2025</v>
      </c>
      <c r="J127" s="4">
        <f t="shared" si="24"/>
        <v>0</v>
      </c>
      <c r="K127" s="4"/>
      <c r="L127" s="4"/>
      <c r="M127" s="4"/>
      <c r="N127" s="4"/>
      <c r="O127" s="4"/>
      <c r="P127" s="4"/>
      <c r="Q127" s="4"/>
      <c r="R127" s="13"/>
    </row>
    <row r="128" spans="1:19" ht="42" customHeight="1" x14ac:dyDescent="0.35">
      <c r="A128" s="22"/>
      <c r="B128" s="22"/>
      <c r="C128" s="22"/>
      <c r="D128" s="22"/>
      <c r="E128" s="20"/>
      <c r="F128" s="22"/>
      <c r="G128" s="22"/>
      <c r="H128" s="22"/>
      <c r="I128" s="3">
        <v>2026</v>
      </c>
      <c r="J128" s="4">
        <f t="shared" si="24"/>
        <v>0</v>
      </c>
      <c r="K128" s="4"/>
      <c r="L128" s="4"/>
      <c r="M128" s="4"/>
      <c r="N128" s="4"/>
      <c r="O128" s="4"/>
      <c r="P128" s="4"/>
      <c r="Q128" s="4"/>
      <c r="R128" s="13"/>
    </row>
    <row r="129" spans="1:18" s="2" customFormat="1" ht="42" customHeight="1" x14ac:dyDescent="0.35">
      <c r="A129" s="22"/>
      <c r="B129" s="22"/>
      <c r="C129" s="22"/>
      <c r="D129" s="22"/>
      <c r="E129" s="20"/>
      <c r="F129" s="22"/>
      <c r="G129" s="22"/>
      <c r="H129" s="22"/>
      <c r="I129" s="3">
        <v>2027</v>
      </c>
      <c r="J129" s="4">
        <f t="shared" si="24"/>
        <v>0</v>
      </c>
      <c r="K129" s="4"/>
      <c r="L129" s="4"/>
      <c r="M129" s="4"/>
      <c r="N129" s="4"/>
      <c r="O129" s="4"/>
      <c r="P129" s="4"/>
      <c r="Q129" s="4"/>
      <c r="R129" s="13"/>
    </row>
    <row r="130" spans="1:18" s="2" customFormat="1" ht="42" customHeight="1" x14ac:dyDescent="0.35">
      <c r="A130" s="22"/>
      <c r="B130" s="22"/>
      <c r="C130" s="22"/>
      <c r="D130" s="22"/>
      <c r="E130" s="21"/>
      <c r="F130" s="22"/>
      <c r="G130" s="22"/>
      <c r="H130" s="22"/>
      <c r="I130" s="3">
        <v>2028</v>
      </c>
      <c r="J130" s="4">
        <f t="shared" si="24"/>
        <v>76</v>
      </c>
      <c r="K130" s="4"/>
      <c r="L130" s="4">
        <v>68.400000000000006</v>
      </c>
      <c r="M130" s="4">
        <v>7.6</v>
      </c>
      <c r="N130" s="4"/>
      <c r="O130" s="4"/>
      <c r="P130" s="4"/>
      <c r="Q130" s="4"/>
      <c r="R130" s="13"/>
    </row>
    <row r="131" spans="1:18" s="2" customFormat="1" x14ac:dyDescent="0.35">
      <c r="A131" s="22">
        <v>18</v>
      </c>
      <c r="B131" s="22" t="s">
        <v>48</v>
      </c>
      <c r="C131" s="22" t="s">
        <v>25</v>
      </c>
      <c r="D131" s="22" t="s">
        <v>49</v>
      </c>
      <c r="E131" s="22" t="s">
        <v>139</v>
      </c>
      <c r="F131" s="22" t="s">
        <v>91</v>
      </c>
      <c r="G131" s="22" t="s">
        <v>18</v>
      </c>
      <c r="H131" s="22" t="s">
        <v>19</v>
      </c>
      <c r="I131" s="3" t="s">
        <v>16</v>
      </c>
      <c r="J131" s="4">
        <f>SUM(J132:J136)</f>
        <v>16.02</v>
      </c>
      <c r="K131" s="4">
        <f t="shared" ref="K131:R131" si="30">SUM(K132:K136)</f>
        <v>0</v>
      </c>
      <c r="L131" s="4">
        <f t="shared" si="30"/>
        <v>0</v>
      </c>
      <c r="M131" s="4">
        <f t="shared" si="30"/>
        <v>0</v>
      </c>
      <c r="N131" s="4">
        <f t="shared" si="30"/>
        <v>16.02</v>
      </c>
      <c r="O131" s="4">
        <f t="shared" si="30"/>
        <v>0</v>
      </c>
      <c r="P131" s="4">
        <f t="shared" si="30"/>
        <v>0</v>
      </c>
      <c r="Q131" s="4">
        <f t="shared" si="30"/>
        <v>0</v>
      </c>
      <c r="R131" s="13">
        <f t="shared" si="30"/>
        <v>0</v>
      </c>
    </row>
    <row r="132" spans="1:18" s="2" customFormat="1" x14ac:dyDescent="0.35">
      <c r="A132" s="22"/>
      <c r="B132" s="22"/>
      <c r="C132" s="22"/>
      <c r="D132" s="22"/>
      <c r="E132" s="22"/>
      <c r="F132" s="22"/>
      <c r="G132" s="22"/>
      <c r="H132" s="22"/>
      <c r="I132" s="3">
        <v>2024</v>
      </c>
      <c r="J132" s="4">
        <f t="shared" si="24"/>
        <v>16.02</v>
      </c>
      <c r="K132" s="4"/>
      <c r="L132" s="4"/>
      <c r="M132" s="4"/>
      <c r="N132" s="4">
        <v>16.02</v>
      </c>
      <c r="O132" s="4"/>
      <c r="P132" s="4"/>
      <c r="Q132" s="4"/>
      <c r="R132" s="13"/>
    </row>
    <row r="133" spans="1:18" s="2" customFormat="1" x14ac:dyDescent="0.35">
      <c r="A133" s="22"/>
      <c r="B133" s="22"/>
      <c r="C133" s="22"/>
      <c r="D133" s="22"/>
      <c r="E133" s="22"/>
      <c r="F133" s="22"/>
      <c r="G133" s="22"/>
      <c r="H133" s="22"/>
      <c r="I133" s="3">
        <v>2025</v>
      </c>
      <c r="J133" s="4">
        <f t="shared" si="24"/>
        <v>0</v>
      </c>
      <c r="K133" s="4"/>
      <c r="L133" s="4"/>
      <c r="M133" s="4"/>
      <c r="N133" s="4"/>
      <c r="O133" s="4"/>
      <c r="P133" s="4"/>
      <c r="Q133" s="4"/>
      <c r="R133" s="13"/>
    </row>
    <row r="134" spans="1:18" s="2" customFormat="1" x14ac:dyDescent="0.35">
      <c r="A134" s="22"/>
      <c r="B134" s="22"/>
      <c r="C134" s="22"/>
      <c r="D134" s="22"/>
      <c r="E134" s="22"/>
      <c r="F134" s="22"/>
      <c r="G134" s="22"/>
      <c r="H134" s="22"/>
      <c r="I134" s="3">
        <v>2026</v>
      </c>
      <c r="J134" s="4">
        <f t="shared" si="24"/>
        <v>0</v>
      </c>
      <c r="K134" s="4"/>
      <c r="L134" s="4"/>
      <c r="M134" s="4"/>
      <c r="N134" s="4"/>
      <c r="O134" s="4"/>
      <c r="P134" s="4"/>
      <c r="Q134" s="4"/>
      <c r="R134" s="13"/>
    </row>
    <row r="135" spans="1:18" s="2" customFormat="1" x14ac:dyDescent="0.35">
      <c r="A135" s="22"/>
      <c r="B135" s="22"/>
      <c r="C135" s="22"/>
      <c r="D135" s="22"/>
      <c r="E135" s="22"/>
      <c r="F135" s="22"/>
      <c r="G135" s="22"/>
      <c r="H135" s="22"/>
      <c r="I135" s="3">
        <v>2027</v>
      </c>
      <c r="J135" s="4">
        <f t="shared" si="24"/>
        <v>0</v>
      </c>
      <c r="K135" s="4"/>
      <c r="L135" s="4"/>
      <c r="M135" s="4"/>
      <c r="N135" s="4"/>
      <c r="O135" s="4"/>
      <c r="P135" s="4"/>
      <c r="Q135" s="4"/>
      <c r="R135" s="13"/>
    </row>
    <row r="136" spans="1:18" s="2" customFormat="1" x14ac:dyDescent="0.35">
      <c r="A136" s="22"/>
      <c r="B136" s="22"/>
      <c r="C136" s="22"/>
      <c r="D136" s="22"/>
      <c r="E136" s="22"/>
      <c r="F136" s="22"/>
      <c r="G136" s="22"/>
      <c r="H136" s="22"/>
      <c r="I136" s="3">
        <v>2028</v>
      </c>
      <c r="J136" s="4">
        <f t="shared" si="24"/>
        <v>0</v>
      </c>
      <c r="K136" s="4"/>
      <c r="L136" s="4"/>
      <c r="M136" s="4"/>
      <c r="N136" s="4"/>
      <c r="O136" s="4"/>
      <c r="P136" s="4"/>
      <c r="Q136" s="4"/>
      <c r="R136" s="13"/>
    </row>
    <row r="137" spans="1:18" s="2" customFormat="1" x14ac:dyDescent="0.35">
      <c r="A137" s="22">
        <v>19</v>
      </c>
      <c r="B137" s="22" t="s">
        <v>50</v>
      </c>
      <c r="C137" s="22" t="s">
        <v>25</v>
      </c>
      <c r="D137" s="22" t="s">
        <v>42</v>
      </c>
      <c r="E137" s="22" t="s">
        <v>112</v>
      </c>
      <c r="F137" s="22" t="s">
        <v>90</v>
      </c>
      <c r="G137" s="22" t="s">
        <v>35</v>
      </c>
      <c r="H137" s="22" t="s">
        <v>107</v>
      </c>
      <c r="I137" s="3" t="s">
        <v>16</v>
      </c>
      <c r="J137" s="4">
        <f>SUM(J138:J142)</f>
        <v>20.399999999999999</v>
      </c>
      <c r="K137" s="4">
        <f t="shared" ref="K137:R137" si="31">SUM(K138:K142)</f>
        <v>0</v>
      </c>
      <c r="L137" s="4">
        <f t="shared" si="31"/>
        <v>0</v>
      </c>
      <c r="M137" s="4">
        <f t="shared" si="31"/>
        <v>20.399999999999999</v>
      </c>
      <c r="N137" s="4">
        <f t="shared" si="31"/>
        <v>0</v>
      </c>
      <c r="O137" s="4">
        <f t="shared" si="31"/>
        <v>0</v>
      </c>
      <c r="P137" s="4">
        <f t="shared" si="31"/>
        <v>0</v>
      </c>
      <c r="Q137" s="4">
        <f t="shared" si="31"/>
        <v>0</v>
      </c>
      <c r="R137" s="13">
        <f t="shared" si="31"/>
        <v>0</v>
      </c>
    </row>
    <row r="138" spans="1:18" s="2" customFormat="1" x14ac:dyDescent="0.35">
      <c r="A138" s="22"/>
      <c r="B138" s="22"/>
      <c r="C138" s="22"/>
      <c r="D138" s="22"/>
      <c r="E138" s="22"/>
      <c r="F138" s="22"/>
      <c r="G138" s="22"/>
      <c r="H138" s="22"/>
      <c r="I138" s="3">
        <v>2024</v>
      </c>
      <c r="J138" s="4">
        <f t="shared" si="24"/>
        <v>2.7</v>
      </c>
      <c r="K138" s="4"/>
      <c r="L138" s="4"/>
      <c r="M138" s="4">
        <v>2.7</v>
      </c>
      <c r="N138" s="4"/>
      <c r="O138" s="4"/>
      <c r="P138" s="4"/>
      <c r="Q138" s="4"/>
      <c r="R138" s="13"/>
    </row>
    <row r="139" spans="1:18" s="2" customFormat="1" x14ac:dyDescent="0.35">
      <c r="A139" s="22"/>
      <c r="B139" s="22"/>
      <c r="C139" s="22"/>
      <c r="D139" s="22"/>
      <c r="E139" s="22"/>
      <c r="F139" s="22"/>
      <c r="G139" s="22"/>
      <c r="H139" s="22"/>
      <c r="I139" s="3">
        <v>2025</v>
      </c>
      <c r="J139" s="4">
        <f t="shared" si="24"/>
        <v>3.8</v>
      </c>
      <c r="K139" s="4"/>
      <c r="L139" s="4"/>
      <c r="M139" s="4">
        <v>3.8</v>
      </c>
      <c r="N139" s="4"/>
      <c r="O139" s="4"/>
      <c r="P139" s="4"/>
      <c r="Q139" s="4"/>
      <c r="R139" s="13"/>
    </row>
    <row r="140" spans="1:18" s="2" customFormat="1" x14ac:dyDescent="0.35">
      <c r="A140" s="22"/>
      <c r="B140" s="22"/>
      <c r="C140" s="22"/>
      <c r="D140" s="22"/>
      <c r="E140" s="22"/>
      <c r="F140" s="22"/>
      <c r="G140" s="22"/>
      <c r="H140" s="22"/>
      <c r="I140" s="3">
        <v>2026</v>
      </c>
      <c r="J140" s="4">
        <f t="shared" si="24"/>
        <v>4</v>
      </c>
      <c r="K140" s="4"/>
      <c r="L140" s="4"/>
      <c r="M140" s="4">
        <v>4</v>
      </c>
      <c r="N140" s="4"/>
      <c r="O140" s="4"/>
      <c r="P140" s="4"/>
      <c r="Q140" s="4"/>
      <c r="R140" s="13"/>
    </row>
    <row r="141" spans="1:18" s="2" customFormat="1" x14ac:dyDescent="0.35">
      <c r="A141" s="22"/>
      <c r="B141" s="22"/>
      <c r="C141" s="22"/>
      <c r="D141" s="22"/>
      <c r="E141" s="22"/>
      <c r="F141" s="22"/>
      <c r="G141" s="22"/>
      <c r="H141" s="22"/>
      <c r="I141" s="3">
        <v>2027</v>
      </c>
      <c r="J141" s="4">
        <f t="shared" si="24"/>
        <v>4.5999999999999996</v>
      </c>
      <c r="K141" s="4"/>
      <c r="L141" s="4"/>
      <c r="M141" s="4">
        <v>4.5999999999999996</v>
      </c>
      <c r="N141" s="4"/>
      <c r="O141" s="4"/>
      <c r="P141" s="4"/>
      <c r="Q141" s="4"/>
      <c r="R141" s="13"/>
    </row>
    <row r="142" spans="1:18" s="2" customFormat="1" x14ac:dyDescent="0.35">
      <c r="A142" s="22"/>
      <c r="B142" s="22"/>
      <c r="C142" s="22"/>
      <c r="D142" s="22"/>
      <c r="E142" s="22"/>
      <c r="F142" s="22"/>
      <c r="G142" s="22"/>
      <c r="H142" s="22"/>
      <c r="I142" s="3">
        <v>2028</v>
      </c>
      <c r="J142" s="4">
        <f t="shared" si="24"/>
        <v>5.3</v>
      </c>
      <c r="K142" s="4"/>
      <c r="L142" s="4"/>
      <c r="M142" s="4">
        <v>5.3</v>
      </c>
      <c r="N142" s="4"/>
      <c r="O142" s="4"/>
      <c r="P142" s="4"/>
      <c r="Q142" s="4"/>
      <c r="R142" s="13"/>
    </row>
    <row r="143" spans="1:18" s="2" customFormat="1" x14ac:dyDescent="0.35">
      <c r="A143" s="29" t="s">
        <v>51</v>
      </c>
      <c r="B143" s="30"/>
      <c r="C143" s="30"/>
      <c r="D143" s="30"/>
      <c r="E143" s="30"/>
      <c r="F143" s="30"/>
      <c r="G143" s="30"/>
      <c r="H143" s="31"/>
      <c r="I143" s="3" t="s">
        <v>16</v>
      </c>
      <c r="J143" s="4">
        <f>SUM(J144:J148)</f>
        <v>281.21999999999997</v>
      </c>
      <c r="K143" s="4">
        <f t="shared" ref="K143:R143" si="32">SUM(K144:K148)</f>
        <v>0</v>
      </c>
      <c r="L143" s="4">
        <f t="shared" si="32"/>
        <v>117.04400000000001</v>
      </c>
      <c r="M143" s="4">
        <f t="shared" si="32"/>
        <v>104.15599999999999</v>
      </c>
      <c r="N143" s="4">
        <f t="shared" si="32"/>
        <v>60.019999999999996</v>
      </c>
      <c r="O143" s="4">
        <f t="shared" si="32"/>
        <v>0</v>
      </c>
      <c r="P143" s="4">
        <f t="shared" si="32"/>
        <v>0</v>
      </c>
      <c r="Q143" s="4">
        <f t="shared" si="32"/>
        <v>0</v>
      </c>
      <c r="R143" s="13">
        <f t="shared" si="32"/>
        <v>0</v>
      </c>
    </row>
    <row r="144" spans="1:18" s="2" customFormat="1" x14ac:dyDescent="0.35">
      <c r="A144" s="32"/>
      <c r="B144" s="33"/>
      <c r="C144" s="33"/>
      <c r="D144" s="33"/>
      <c r="E144" s="33"/>
      <c r="F144" s="33"/>
      <c r="G144" s="33"/>
      <c r="H144" s="34"/>
      <c r="I144" s="3">
        <v>2024</v>
      </c>
      <c r="J144" s="4">
        <f>J96+J102+J108+J114+J120+J126+J132+J138</f>
        <v>39.020000000000003</v>
      </c>
      <c r="K144" s="4">
        <f t="shared" ref="K144:R144" si="33">K96+K102+K108+K114+K120+K126+K132+K138</f>
        <v>0</v>
      </c>
      <c r="L144" s="4">
        <f t="shared" si="33"/>
        <v>12.343999999999999</v>
      </c>
      <c r="M144" s="4">
        <f t="shared" si="33"/>
        <v>10.655999999999999</v>
      </c>
      <c r="N144" s="4">
        <f t="shared" si="33"/>
        <v>16.02</v>
      </c>
      <c r="O144" s="4">
        <f t="shared" si="33"/>
        <v>0</v>
      </c>
      <c r="P144" s="4">
        <f t="shared" si="33"/>
        <v>0</v>
      </c>
      <c r="Q144" s="4">
        <f t="shared" si="33"/>
        <v>0</v>
      </c>
      <c r="R144" s="13">
        <f t="shared" si="33"/>
        <v>0</v>
      </c>
    </row>
    <row r="145" spans="1:18" s="2" customFormat="1" x14ac:dyDescent="0.35">
      <c r="A145" s="32"/>
      <c r="B145" s="33"/>
      <c r="C145" s="33"/>
      <c r="D145" s="33"/>
      <c r="E145" s="33"/>
      <c r="F145" s="33"/>
      <c r="G145" s="33"/>
      <c r="H145" s="34"/>
      <c r="I145" s="3">
        <v>2025</v>
      </c>
      <c r="J145" s="4">
        <f t="shared" ref="J145:R148" si="34">J97+J103+J109+J115+J121+J127+J133+J139</f>
        <v>70.399999999999991</v>
      </c>
      <c r="K145" s="4">
        <f t="shared" si="34"/>
        <v>0</v>
      </c>
      <c r="L145" s="4">
        <f t="shared" si="34"/>
        <v>6.3</v>
      </c>
      <c r="M145" s="4">
        <f t="shared" si="34"/>
        <v>20.100000000000001</v>
      </c>
      <c r="N145" s="4">
        <f t="shared" si="34"/>
        <v>44</v>
      </c>
      <c r="O145" s="4">
        <f t="shared" si="34"/>
        <v>0</v>
      </c>
      <c r="P145" s="4">
        <f t="shared" si="34"/>
        <v>0</v>
      </c>
      <c r="Q145" s="4">
        <f t="shared" si="34"/>
        <v>0</v>
      </c>
      <c r="R145" s="13">
        <f t="shared" si="34"/>
        <v>0</v>
      </c>
    </row>
    <row r="146" spans="1:18" s="2" customFormat="1" x14ac:dyDescent="0.35">
      <c r="A146" s="32"/>
      <c r="B146" s="33"/>
      <c r="C146" s="33"/>
      <c r="D146" s="33"/>
      <c r="E146" s="33"/>
      <c r="F146" s="33"/>
      <c r="G146" s="33"/>
      <c r="H146" s="34"/>
      <c r="I146" s="3">
        <v>2026</v>
      </c>
      <c r="J146" s="4">
        <f t="shared" si="34"/>
        <v>27.7</v>
      </c>
      <c r="K146" s="4">
        <f t="shared" si="34"/>
        <v>0</v>
      </c>
      <c r="L146" s="4">
        <f t="shared" si="34"/>
        <v>10</v>
      </c>
      <c r="M146" s="4">
        <f t="shared" si="34"/>
        <v>17.7</v>
      </c>
      <c r="N146" s="4">
        <f t="shared" si="34"/>
        <v>0</v>
      </c>
      <c r="O146" s="4">
        <f t="shared" si="34"/>
        <v>0</v>
      </c>
      <c r="P146" s="4">
        <f t="shared" si="34"/>
        <v>0</v>
      </c>
      <c r="Q146" s="4">
        <f t="shared" si="34"/>
        <v>0</v>
      </c>
      <c r="R146" s="13">
        <f t="shared" si="34"/>
        <v>0</v>
      </c>
    </row>
    <row r="147" spans="1:18" s="2" customFormat="1" x14ac:dyDescent="0.35">
      <c r="A147" s="32"/>
      <c r="B147" s="33"/>
      <c r="C147" s="33"/>
      <c r="D147" s="33"/>
      <c r="E147" s="33"/>
      <c r="F147" s="33"/>
      <c r="G147" s="33"/>
      <c r="H147" s="34"/>
      <c r="I147" s="3">
        <v>2027</v>
      </c>
      <c r="J147" s="4">
        <f t="shared" si="34"/>
        <v>32.9</v>
      </c>
      <c r="K147" s="4">
        <f t="shared" si="34"/>
        <v>0</v>
      </c>
      <c r="L147" s="4">
        <f t="shared" si="34"/>
        <v>10</v>
      </c>
      <c r="M147" s="4">
        <f t="shared" si="34"/>
        <v>22.9</v>
      </c>
      <c r="N147" s="4">
        <f t="shared" si="34"/>
        <v>0</v>
      </c>
      <c r="O147" s="4">
        <f t="shared" si="34"/>
        <v>0</v>
      </c>
      <c r="P147" s="4">
        <f t="shared" si="34"/>
        <v>0</v>
      </c>
      <c r="Q147" s="4">
        <f t="shared" si="34"/>
        <v>0</v>
      </c>
      <c r="R147" s="13">
        <f t="shared" si="34"/>
        <v>0</v>
      </c>
    </row>
    <row r="148" spans="1:18" s="2" customFormat="1" x14ac:dyDescent="0.35">
      <c r="A148" s="35"/>
      <c r="B148" s="36"/>
      <c r="C148" s="36"/>
      <c r="D148" s="36"/>
      <c r="E148" s="36"/>
      <c r="F148" s="36"/>
      <c r="G148" s="36"/>
      <c r="H148" s="37"/>
      <c r="I148" s="3">
        <v>2028</v>
      </c>
      <c r="J148" s="4">
        <f t="shared" si="34"/>
        <v>111.2</v>
      </c>
      <c r="K148" s="4">
        <f t="shared" si="34"/>
        <v>0</v>
      </c>
      <c r="L148" s="4">
        <f t="shared" si="34"/>
        <v>78.400000000000006</v>
      </c>
      <c r="M148" s="4">
        <f t="shared" si="34"/>
        <v>32.799999999999997</v>
      </c>
      <c r="N148" s="4">
        <f t="shared" si="34"/>
        <v>0</v>
      </c>
      <c r="O148" s="4">
        <f t="shared" si="34"/>
        <v>0</v>
      </c>
      <c r="P148" s="4">
        <f t="shared" si="34"/>
        <v>0</v>
      </c>
      <c r="Q148" s="4">
        <f t="shared" si="34"/>
        <v>0</v>
      </c>
      <c r="R148" s="13">
        <f t="shared" si="34"/>
        <v>0</v>
      </c>
    </row>
    <row r="149" spans="1:18" s="2" customFormat="1" ht="31.5" customHeight="1" x14ac:dyDescent="0.35">
      <c r="A149" s="23" t="s">
        <v>113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s="2" customFormat="1" x14ac:dyDescent="0.35">
      <c r="A150" s="22">
        <v>20</v>
      </c>
      <c r="B150" s="22" t="s">
        <v>53</v>
      </c>
      <c r="C150" s="22" t="s">
        <v>102</v>
      </c>
      <c r="D150" s="22" t="s">
        <v>134</v>
      </c>
      <c r="E150" s="22" t="s">
        <v>95</v>
      </c>
      <c r="F150" s="22" t="s">
        <v>96</v>
      </c>
      <c r="G150" s="22" t="s">
        <v>35</v>
      </c>
      <c r="H150" s="22" t="s">
        <v>108</v>
      </c>
      <c r="I150" s="3" t="s">
        <v>16</v>
      </c>
      <c r="J150" s="4">
        <f>SUM(J151:J155)</f>
        <v>13.14</v>
      </c>
      <c r="K150" s="4">
        <f t="shared" ref="K150:R150" si="35">SUM(K151:K155)</f>
        <v>0</v>
      </c>
      <c r="L150" s="4">
        <f t="shared" si="35"/>
        <v>13.14</v>
      </c>
      <c r="M150" s="4">
        <f t="shared" si="35"/>
        <v>0</v>
      </c>
      <c r="N150" s="4">
        <f t="shared" si="35"/>
        <v>0</v>
      </c>
      <c r="O150" s="4">
        <f t="shared" si="35"/>
        <v>0</v>
      </c>
      <c r="P150" s="4">
        <f t="shared" si="35"/>
        <v>0</v>
      </c>
      <c r="Q150" s="4">
        <f t="shared" si="35"/>
        <v>0</v>
      </c>
      <c r="R150" s="13">
        <f t="shared" si="35"/>
        <v>0</v>
      </c>
    </row>
    <row r="151" spans="1:18" s="2" customFormat="1" x14ac:dyDescent="0.35">
      <c r="A151" s="22"/>
      <c r="B151" s="22"/>
      <c r="C151" s="22"/>
      <c r="D151" s="22"/>
      <c r="E151" s="22"/>
      <c r="F151" s="22"/>
      <c r="G151" s="22"/>
      <c r="H151" s="22"/>
      <c r="I151" s="3">
        <v>2024</v>
      </c>
      <c r="J151" s="4">
        <f>SUM(K151:N151)</f>
        <v>0</v>
      </c>
      <c r="K151" s="4"/>
      <c r="L151" s="4"/>
      <c r="M151" s="4"/>
      <c r="N151" s="4"/>
      <c r="O151" s="4"/>
      <c r="P151" s="4"/>
      <c r="Q151" s="4"/>
      <c r="R151" s="13"/>
    </row>
    <row r="152" spans="1:18" s="2" customFormat="1" x14ac:dyDescent="0.35">
      <c r="A152" s="22"/>
      <c r="B152" s="22"/>
      <c r="C152" s="22"/>
      <c r="D152" s="22"/>
      <c r="E152" s="22"/>
      <c r="F152" s="22"/>
      <c r="G152" s="22"/>
      <c r="H152" s="22"/>
      <c r="I152" s="3">
        <v>2025</v>
      </c>
      <c r="J152" s="4">
        <f t="shared" ref="J152:J185" si="36">SUM(K152:N152)</f>
        <v>3.2</v>
      </c>
      <c r="K152" s="4"/>
      <c r="L152" s="4">
        <v>3.2</v>
      </c>
      <c r="M152" s="4"/>
      <c r="N152" s="4"/>
      <c r="O152" s="4"/>
      <c r="P152" s="4"/>
      <c r="Q152" s="4"/>
      <c r="R152" s="13"/>
    </row>
    <row r="153" spans="1:18" s="2" customFormat="1" x14ac:dyDescent="0.35">
      <c r="A153" s="22"/>
      <c r="B153" s="22"/>
      <c r="C153" s="22"/>
      <c r="D153" s="22"/>
      <c r="E153" s="22"/>
      <c r="F153" s="22"/>
      <c r="G153" s="22"/>
      <c r="H153" s="22"/>
      <c r="I153" s="3">
        <v>2026</v>
      </c>
      <c r="J153" s="4">
        <f t="shared" si="36"/>
        <v>3.26</v>
      </c>
      <c r="K153" s="4"/>
      <c r="L153" s="4">
        <v>3.26</v>
      </c>
      <c r="M153" s="4"/>
      <c r="N153" s="4"/>
      <c r="O153" s="4"/>
      <c r="P153" s="4"/>
      <c r="Q153" s="4"/>
      <c r="R153" s="13"/>
    </row>
    <row r="154" spans="1:18" s="2" customFormat="1" x14ac:dyDescent="0.35">
      <c r="A154" s="22"/>
      <c r="B154" s="22"/>
      <c r="C154" s="22"/>
      <c r="D154" s="22"/>
      <c r="E154" s="22"/>
      <c r="F154" s="22"/>
      <c r="G154" s="22"/>
      <c r="H154" s="22"/>
      <c r="I154" s="3">
        <v>2027</v>
      </c>
      <c r="J154" s="4">
        <f t="shared" si="36"/>
        <v>3.34</v>
      </c>
      <c r="K154" s="4"/>
      <c r="L154" s="4">
        <v>3.34</v>
      </c>
      <c r="M154" s="4"/>
      <c r="N154" s="4"/>
      <c r="O154" s="4"/>
      <c r="P154" s="4"/>
      <c r="Q154" s="4"/>
      <c r="R154" s="13"/>
    </row>
    <row r="155" spans="1:18" s="2" customFormat="1" x14ac:dyDescent="0.35">
      <c r="A155" s="22"/>
      <c r="B155" s="22"/>
      <c r="C155" s="22"/>
      <c r="D155" s="22"/>
      <c r="E155" s="22"/>
      <c r="F155" s="22"/>
      <c r="G155" s="22"/>
      <c r="H155" s="22"/>
      <c r="I155" s="3">
        <v>2028</v>
      </c>
      <c r="J155" s="4">
        <f t="shared" si="36"/>
        <v>3.34</v>
      </c>
      <c r="K155" s="4"/>
      <c r="L155" s="4">
        <v>3.34</v>
      </c>
      <c r="M155" s="4"/>
      <c r="N155" s="4"/>
      <c r="O155" s="4"/>
      <c r="P155" s="4"/>
      <c r="Q155" s="4"/>
      <c r="R155" s="13"/>
    </row>
    <row r="156" spans="1:18" s="2" customFormat="1" ht="26.25" customHeight="1" x14ac:dyDescent="0.35">
      <c r="A156" s="22">
        <v>21</v>
      </c>
      <c r="B156" s="22" t="s">
        <v>104</v>
      </c>
      <c r="C156" s="22" t="s">
        <v>25</v>
      </c>
      <c r="D156" s="22" t="s">
        <v>134</v>
      </c>
      <c r="E156" s="22" t="s">
        <v>103</v>
      </c>
      <c r="F156" s="22" t="s">
        <v>96</v>
      </c>
      <c r="G156" s="22" t="s">
        <v>35</v>
      </c>
      <c r="H156" s="22" t="s">
        <v>108</v>
      </c>
      <c r="I156" s="3" t="s">
        <v>16</v>
      </c>
      <c r="J156" s="4">
        <f>SUM(J157:J161)</f>
        <v>42.4</v>
      </c>
      <c r="K156" s="4">
        <f t="shared" ref="K156:R156" si="37">SUM(K157:K161)</f>
        <v>0</v>
      </c>
      <c r="L156" s="4">
        <f t="shared" si="37"/>
        <v>42.4</v>
      </c>
      <c r="M156" s="4">
        <f t="shared" si="37"/>
        <v>0</v>
      </c>
      <c r="N156" s="4">
        <f t="shared" si="37"/>
        <v>0</v>
      </c>
      <c r="O156" s="4">
        <f t="shared" si="37"/>
        <v>0</v>
      </c>
      <c r="P156" s="4">
        <f t="shared" si="37"/>
        <v>0</v>
      </c>
      <c r="Q156" s="4">
        <f t="shared" si="37"/>
        <v>0</v>
      </c>
      <c r="R156" s="13">
        <f t="shared" si="37"/>
        <v>0</v>
      </c>
    </row>
    <row r="157" spans="1:18" s="2" customFormat="1" x14ac:dyDescent="0.35">
      <c r="A157" s="22"/>
      <c r="B157" s="22"/>
      <c r="C157" s="22"/>
      <c r="D157" s="22"/>
      <c r="E157" s="22"/>
      <c r="F157" s="22"/>
      <c r="G157" s="22"/>
      <c r="H157" s="22"/>
      <c r="I157" s="3">
        <v>2024</v>
      </c>
      <c r="J157" s="4">
        <f t="shared" si="36"/>
        <v>0</v>
      </c>
      <c r="K157" s="4"/>
      <c r="L157" s="4"/>
      <c r="M157" s="4"/>
      <c r="N157" s="4"/>
      <c r="O157" s="4"/>
      <c r="P157" s="4"/>
      <c r="Q157" s="4"/>
      <c r="R157" s="13"/>
    </row>
    <row r="158" spans="1:18" s="2" customFormat="1" x14ac:dyDescent="0.35">
      <c r="A158" s="22"/>
      <c r="B158" s="22"/>
      <c r="C158" s="22"/>
      <c r="D158" s="22"/>
      <c r="E158" s="22"/>
      <c r="F158" s="22"/>
      <c r="G158" s="22"/>
      <c r="H158" s="22"/>
      <c r="I158" s="3">
        <v>2025</v>
      </c>
      <c r="J158" s="4">
        <f t="shared" si="36"/>
        <v>10.6</v>
      </c>
      <c r="K158" s="4"/>
      <c r="L158" s="4">
        <v>10.6</v>
      </c>
      <c r="M158" s="4"/>
      <c r="N158" s="4"/>
      <c r="O158" s="4"/>
      <c r="P158" s="4"/>
      <c r="Q158" s="4"/>
      <c r="R158" s="13"/>
    </row>
    <row r="159" spans="1:18" s="2" customFormat="1" x14ac:dyDescent="0.35">
      <c r="A159" s="22"/>
      <c r="B159" s="22"/>
      <c r="C159" s="22"/>
      <c r="D159" s="22"/>
      <c r="E159" s="22"/>
      <c r="F159" s="22"/>
      <c r="G159" s="22"/>
      <c r="H159" s="22"/>
      <c r="I159" s="3">
        <v>2026</v>
      </c>
      <c r="J159" s="4">
        <f t="shared" si="36"/>
        <v>10.6</v>
      </c>
      <c r="K159" s="4"/>
      <c r="L159" s="4">
        <v>10.6</v>
      </c>
      <c r="M159" s="4"/>
      <c r="N159" s="4"/>
      <c r="O159" s="4"/>
      <c r="P159" s="4"/>
      <c r="Q159" s="4"/>
      <c r="R159" s="13"/>
    </row>
    <row r="160" spans="1:18" s="2" customFormat="1" x14ac:dyDescent="0.35">
      <c r="A160" s="22"/>
      <c r="B160" s="22"/>
      <c r="C160" s="22"/>
      <c r="D160" s="22"/>
      <c r="E160" s="22"/>
      <c r="F160" s="22"/>
      <c r="G160" s="22"/>
      <c r="H160" s="22"/>
      <c r="I160" s="3">
        <v>2027</v>
      </c>
      <c r="J160" s="4">
        <f t="shared" si="36"/>
        <v>10.6</v>
      </c>
      <c r="K160" s="4"/>
      <c r="L160" s="4">
        <v>10.6</v>
      </c>
      <c r="M160" s="4"/>
      <c r="N160" s="4"/>
      <c r="O160" s="4"/>
      <c r="P160" s="4"/>
      <c r="Q160" s="4"/>
      <c r="R160" s="13"/>
    </row>
    <row r="161" spans="1:18" s="2" customFormat="1" x14ac:dyDescent="0.35">
      <c r="A161" s="22"/>
      <c r="B161" s="22"/>
      <c r="C161" s="22"/>
      <c r="D161" s="22"/>
      <c r="E161" s="22"/>
      <c r="F161" s="22"/>
      <c r="G161" s="22"/>
      <c r="H161" s="22"/>
      <c r="I161" s="3">
        <v>2028</v>
      </c>
      <c r="J161" s="4">
        <f t="shared" si="36"/>
        <v>10.6</v>
      </c>
      <c r="K161" s="4"/>
      <c r="L161" s="4">
        <v>10.6</v>
      </c>
      <c r="M161" s="4"/>
      <c r="N161" s="4"/>
      <c r="O161" s="4"/>
      <c r="P161" s="4"/>
      <c r="Q161" s="4"/>
      <c r="R161" s="13"/>
    </row>
    <row r="162" spans="1:18" s="2" customFormat="1" ht="26.25" customHeight="1" x14ac:dyDescent="0.35">
      <c r="A162" s="22">
        <v>22</v>
      </c>
      <c r="B162" s="22" t="s">
        <v>105</v>
      </c>
      <c r="C162" s="22" t="s">
        <v>25</v>
      </c>
      <c r="D162" s="22" t="s">
        <v>148</v>
      </c>
      <c r="E162" s="22" t="s">
        <v>149</v>
      </c>
      <c r="F162" s="22" t="s">
        <v>96</v>
      </c>
      <c r="G162" s="22" t="s">
        <v>35</v>
      </c>
      <c r="H162" s="22" t="s">
        <v>37</v>
      </c>
      <c r="I162" s="3" t="s">
        <v>16</v>
      </c>
      <c r="J162" s="4">
        <f>SUM(J163:J167)</f>
        <v>80</v>
      </c>
      <c r="K162" s="4">
        <f t="shared" ref="K162:R162" si="38">SUM(K163:K167)</f>
        <v>0</v>
      </c>
      <c r="L162" s="4">
        <f t="shared" si="38"/>
        <v>75.2</v>
      </c>
      <c r="M162" s="4">
        <f t="shared" si="38"/>
        <v>4.8</v>
      </c>
      <c r="N162" s="4">
        <f t="shared" si="38"/>
        <v>0</v>
      </c>
      <c r="O162" s="4">
        <f t="shared" si="38"/>
        <v>0</v>
      </c>
      <c r="P162" s="4">
        <f t="shared" si="38"/>
        <v>0</v>
      </c>
      <c r="Q162" s="4">
        <f t="shared" si="38"/>
        <v>0</v>
      </c>
      <c r="R162" s="13">
        <f t="shared" si="38"/>
        <v>0</v>
      </c>
    </row>
    <row r="163" spans="1:18" s="2" customFormat="1" x14ac:dyDescent="0.35">
      <c r="A163" s="22"/>
      <c r="B163" s="22"/>
      <c r="C163" s="22"/>
      <c r="D163" s="22"/>
      <c r="E163" s="22"/>
      <c r="F163" s="22"/>
      <c r="G163" s="22"/>
      <c r="H163" s="22"/>
      <c r="I163" s="3">
        <v>2024</v>
      </c>
      <c r="J163" s="4">
        <f t="shared" si="36"/>
        <v>0</v>
      </c>
      <c r="K163" s="4"/>
      <c r="L163" s="4"/>
      <c r="M163" s="4"/>
      <c r="N163" s="4"/>
      <c r="O163" s="4"/>
      <c r="P163" s="4"/>
      <c r="Q163" s="4"/>
      <c r="R163" s="13"/>
    </row>
    <row r="164" spans="1:18" s="2" customFormat="1" x14ac:dyDescent="0.35">
      <c r="A164" s="22"/>
      <c r="B164" s="22"/>
      <c r="C164" s="22"/>
      <c r="D164" s="22"/>
      <c r="E164" s="22"/>
      <c r="F164" s="22"/>
      <c r="G164" s="22"/>
      <c r="H164" s="22"/>
      <c r="I164" s="3">
        <v>2025</v>
      </c>
      <c r="J164" s="4">
        <f t="shared" si="36"/>
        <v>0</v>
      </c>
      <c r="K164" s="4"/>
      <c r="L164" s="4"/>
      <c r="M164" s="4"/>
      <c r="N164" s="4"/>
      <c r="O164" s="4"/>
      <c r="P164" s="4"/>
      <c r="Q164" s="4"/>
      <c r="R164" s="13"/>
    </row>
    <row r="165" spans="1:18" s="2" customFormat="1" x14ac:dyDescent="0.35">
      <c r="A165" s="22"/>
      <c r="B165" s="22"/>
      <c r="C165" s="22"/>
      <c r="D165" s="22"/>
      <c r="E165" s="22"/>
      <c r="F165" s="22"/>
      <c r="G165" s="22"/>
      <c r="H165" s="22"/>
      <c r="I165" s="3">
        <v>2026</v>
      </c>
      <c r="J165" s="4">
        <f t="shared" si="36"/>
        <v>0</v>
      </c>
      <c r="K165" s="4"/>
      <c r="L165" s="4"/>
      <c r="M165" s="4"/>
      <c r="N165" s="4"/>
      <c r="O165" s="4"/>
      <c r="P165" s="4"/>
      <c r="Q165" s="4"/>
      <c r="R165" s="13"/>
    </row>
    <row r="166" spans="1:18" s="2" customFormat="1" x14ac:dyDescent="0.35">
      <c r="A166" s="22"/>
      <c r="B166" s="22"/>
      <c r="C166" s="22"/>
      <c r="D166" s="22"/>
      <c r="E166" s="22"/>
      <c r="F166" s="22"/>
      <c r="G166" s="22"/>
      <c r="H166" s="22"/>
      <c r="I166" s="3">
        <v>2027</v>
      </c>
      <c r="J166" s="4">
        <f t="shared" si="36"/>
        <v>80</v>
      </c>
      <c r="K166" s="4"/>
      <c r="L166" s="4">
        <v>75.2</v>
      </c>
      <c r="M166" s="4">
        <v>4.8</v>
      </c>
      <c r="N166" s="4"/>
      <c r="O166" s="4"/>
      <c r="P166" s="4"/>
      <c r="Q166" s="4"/>
      <c r="R166" s="13"/>
    </row>
    <row r="167" spans="1:18" s="2" customFormat="1" x14ac:dyDescent="0.35">
      <c r="A167" s="22"/>
      <c r="B167" s="22"/>
      <c r="C167" s="22"/>
      <c r="D167" s="22"/>
      <c r="E167" s="22"/>
      <c r="F167" s="22"/>
      <c r="G167" s="22"/>
      <c r="H167" s="22"/>
      <c r="I167" s="3">
        <v>2028</v>
      </c>
      <c r="J167" s="4">
        <f t="shared" si="36"/>
        <v>0</v>
      </c>
      <c r="K167" s="4"/>
      <c r="L167" s="4"/>
      <c r="M167" s="4"/>
      <c r="N167" s="4"/>
      <c r="O167" s="4"/>
      <c r="P167" s="4"/>
      <c r="Q167" s="4"/>
      <c r="R167" s="13"/>
    </row>
    <row r="168" spans="1:18" s="2" customFormat="1" x14ac:dyDescent="0.35">
      <c r="A168" s="22">
        <v>23</v>
      </c>
      <c r="B168" s="22" t="s">
        <v>54</v>
      </c>
      <c r="C168" s="22" t="s">
        <v>25</v>
      </c>
      <c r="D168" s="22" t="s">
        <v>55</v>
      </c>
      <c r="E168" s="22" t="s">
        <v>133</v>
      </c>
      <c r="F168" s="22" t="s">
        <v>96</v>
      </c>
      <c r="G168" s="22" t="s">
        <v>15</v>
      </c>
      <c r="H168" s="22" t="s">
        <v>107</v>
      </c>
      <c r="I168" s="3" t="s">
        <v>16</v>
      </c>
      <c r="J168" s="4">
        <f>SUM(J169:J173)</f>
        <v>141.6</v>
      </c>
      <c r="K168" s="4">
        <f t="shared" ref="K168:R168" si="39">SUM(K169:K173)</f>
        <v>0</v>
      </c>
      <c r="L168" s="4">
        <f t="shared" si="39"/>
        <v>141.6</v>
      </c>
      <c r="M168" s="4">
        <f t="shared" si="39"/>
        <v>0</v>
      </c>
      <c r="N168" s="4">
        <f t="shared" si="39"/>
        <v>0</v>
      </c>
      <c r="O168" s="4">
        <f t="shared" si="39"/>
        <v>0</v>
      </c>
      <c r="P168" s="4">
        <f t="shared" si="39"/>
        <v>0</v>
      </c>
      <c r="Q168" s="4">
        <f t="shared" si="39"/>
        <v>0</v>
      </c>
      <c r="R168" s="13">
        <f t="shared" si="39"/>
        <v>0</v>
      </c>
    </row>
    <row r="169" spans="1:18" s="2" customFormat="1" x14ac:dyDescent="0.35">
      <c r="A169" s="22"/>
      <c r="B169" s="22"/>
      <c r="C169" s="22"/>
      <c r="D169" s="22"/>
      <c r="E169" s="22"/>
      <c r="F169" s="22"/>
      <c r="G169" s="22"/>
      <c r="H169" s="22"/>
      <c r="I169" s="3">
        <v>2024</v>
      </c>
      <c r="J169" s="4">
        <f t="shared" si="36"/>
        <v>51.6</v>
      </c>
      <c r="K169" s="4"/>
      <c r="L169" s="4">
        <v>51.6</v>
      </c>
      <c r="M169" s="4"/>
      <c r="N169" s="4"/>
      <c r="O169" s="4"/>
      <c r="P169" s="4"/>
      <c r="Q169" s="4"/>
      <c r="R169" s="13"/>
    </row>
    <row r="170" spans="1:18" s="2" customFormat="1" x14ac:dyDescent="0.35">
      <c r="A170" s="22"/>
      <c r="B170" s="22"/>
      <c r="C170" s="22"/>
      <c r="D170" s="22"/>
      <c r="E170" s="22"/>
      <c r="F170" s="22"/>
      <c r="G170" s="22"/>
      <c r="H170" s="22"/>
      <c r="I170" s="3">
        <v>2025</v>
      </c>
      <c r="J170" s="4">
        <f t="shared" si="36"/>
        <v>19.5</v>
      </c>
      <c r="K170" s="4"/>
      <c r="L170" s="4">
        <v>19.5</v>
      </c>
      <c r="M170" s="4"/>
      <c r="N170" s="4"/>
      <c r="O170" s="4"/>
      <c r="P170" s="4"/>
      <c r="Q170" s="4"/>
      <c r="R170" s="13"/>
    </row>
    <row r="171" spans="1:18" s="2" customFormat="1" x14ac:dyDescent="0.35">
      <c r="A171" s="22"/>
      <c r="B171" s="22"/>
      <c r="C171" s="22"/>
      <c r="D171" s="22"/>
      <c r="E171" s="22"/>
      <c r="F171" s="22"/>
      <c r="G171" s="22"/>
      <c r="H171" s="22"/>
      <c r="I171" s="3">
        <v>2026</v>
      </c>
      <c r="J171" s="4">
        <f t="shared" si="36"/>
        <v>21.5</v>
      </c>
      <c r="K171" s="4"/>
      <c r="L171" s="4">
        <v>21.5</v>
      </c>
      <c r="M171" s="4"/>
      <c r="N171" s="4"/>
      <c r="O171" s="4"/>
      <c r="P171" s="4"/>
      <c r="Q171" s="4"/>
      <c r="R171" s="13"/>
    </row>
    <row r="172" spans="1:18" s="2" customFormat="1" x14ac:dyDescent="0.35">
      <c r="A172" s="22"/>
      <c r="B172" s="22"/>
      <c r="C172" s="22"/>
      <c r="D172" s="22"/>
      <c r="E172" s="22"/>
      <c r="F172" s="22"/>
      <c r="G172" s="22"/>
      <c r="H172" s="22"/>
      <c r="I172" s="3">
        <v>2027</v>
      </c>
      <c r="J172" s="4">
        <f t="shared" si="36"/>
        <v>23.4</v>
      </c>
      <c r="K172" s="4"/>
      <c r="L172" s="4">
        <v>23.4</v>
      </c>
      <c r="M172" s="4"/>
      <c r="N172" s="4"/>
      <c r="O172" s="4"/>
      <c r="P172" s="4"/>
      <c r="Q172" s="4"/>
      <c r="R172" s="13"/>
    </row>
    <row r="173" spans="1:18" s="2" customFormat="1" x14ac:dyDescent="0.35">
      <c r="A173" s="22"/>
      <c r="B173" s="22"/>
      <c r="C173" s="22"/>
      <c r="D173" s="22"/>
      <c r="E173" s="22"/>
      <c r="F173" s="22"/>
      <c r="G173" s="22"/>
      <c r="H173" s="22"/>
      <c r="I173" s="3">
        <v>2028</v>
      </c>
      <c r="J173" s="4">
        <f t="shared" si="36"/>
        <v>25.6</v>
      </c>
      <c r="K173" s="4"/>
      <c r="L173" s="4">
        <v>25.6</v>
      </c>
      <c r="M173" s="4"/>
      <c r="N173" s="4"/>
      <c r="O173" s="4"/>
      <c r="P173" s="4"/>
      <c r="Q173" s="4"/>
      <c r="R173" s="13"/>
    </row>
    <row r="174" spans="1:18" s="2" customFormat="1" ht="26.25" customHeight="1" x14ac:dyDescent="0.35">
      <c r="A174" s="22">
        <v>24</v>
      </c>
      <c r="B174" s="22" t="s">
        <v>56</v>
      </c>
      <c r="C174" s="22" t="s">
        <v>25</v>
      </c>
      <c r="D174" s="22" t="s">
        <v>55</v>
      </c>
      <c r="E174" s="22" t="s">
        <v>132</v>
      </c>
      <c r="F174" s="22" t="s">
        <v>96</v>
      </c>
      <c r="G174" s="22" t="s">
        <v>15</v>
      </c>
      <c r="H174" s="22">
        <v>2028</v>
      </c>
      <c r="I174" s="3" t="s">
        <v>16</v>
      </c>
      <c r="J174" s="4">
        <f>SUM(J175:J179)</f>
        <v>425</v>
      </c>
      <c r="K174" s="4">
        <f t="shared" ref="K174:R174" si="40">SUM(K175:K179)</f>
        <v>0</v>
      </c>
      <c r="L174" s="4">
        <f t="shared" si="40"/>
        <v>425</v>
      </c>
      <c r="M174" s="4">
        <f t="shared" si="40"/>
        <v>0</v>
      </c>
      <c r="N174" s="4">
        <f t="shared" si="40"/>
        <v>0</v>
      </c>
      <c r="O174" s="4">
        <f t="shared" si="40"/>
        <v>0</v>
      </c>
      <c r="P174" s="4">
        <f t="shared" si="40"/>
        <v>0</v>
      </c>
      <c r="Q174" s="4">
        <f t="shared" si="40"/>
        <v>0</v>
      </c>
      <c r="R174" s="13">
        <f t="shared" si="40"/>
        <v>0</v>
      </c>
    </row>
    <row r="175" spans="1:18" s="2" customFormat="1" x14ac:dyDescent="0.35">
      <c r="A175" s="22"/>
      <c r="B175" s="22"/>
      <c r="C175" s="22"/>
      <c r="D175" s="22"/>
      <c r="E175" s="22"/>
      <c r="F175" s="22"/>
      <c r="G175" s="22"/>
      <c r="H175" s="22"/>
      <c r="I175" s="3">
        <v>2024</v>
      </c>
      <c r="J175" s="4">
        <f t="shared" si="36"/>
        <v>0</v>
      </c>
      <c r="K175" s="4"/>
      <c r="L175" s="4"/>
      <c r="M175" s="4"/>
      <c r="N175" s="4"/>
      <c r="O175" s="4"/>
      <c r="P175" s="4"/>
      <c r="Q175" s="4"/>
      <c r="R175" s="13"/>
    </row>
    <row r="176" spans="1:18" s="2" customFormat="1" x14ac:dyDescent="0.35">
      <c r="A176" s="22"/>
      <c r="B176" s="22"/>
      <c r="C176" s="22"/>
      <c r="D176" s="22"/>
      <c r="E176" s="22"/>
      <c r="F176" s="22"/>
      <c r="G176" s="22"/>
      <c r="H176" s="22"/>
      <c r="I176" s="3">
        <v>2025</v>
      </c>
      <c r="J176" s="4">
        <f t="shared" si="36"/>
        <v>0</v>
      </c>
      <c r="K176" s="4"/>
      <c r="L176" s="4"/>
      <c r="M176" s="4"/>
      <c r="N176" s="4"/>
      <c r="O176" s="4"/>
      <c r="P176" s="4"/>
      <c r="Q176" s="4"/>
      <c r="R176" s="13"/>
    </row>
    <row r="177" spans="1:18" s="2" customFormat="1" x14ac:dyDescent="0.35">
      <c r="A177" s="22"/>
      <c r="B177" s="22"/>
      <c r="C177" s="22"/>
      <c r="D177" s="22"/>
      <c r="E177" s="22"/>
      <c r="F177" s="22"/>
      <c r="G177" s="22"/>
      <c r="H177" s="22"/>
      <c r="I177" s="3">
        <v>2026</v>
      </c>
      <c r="J177" s="4">
        <f t="shared" si="36"/>
        <v>0</v>
      </c>
      <c r="K177" s="4"/>
      <c r="L177" s="4"/>
      <c r="M177" s="4"/>
      <c r="N177" s="4"/>
      <c r="O177" s="4"/>
      <c r="P177" s="4"/>
      <c r="Q177" s="4"/>
      <c r="R177" s="13"/>
    </row>
    <row r="178" spans="1:18" s="2" customFormat="1" x14ac:dyDescent="0.35">
      <c r="A178" s="22"/>
      <c r="B178" s="22"/>
      <c r="C178" s="22"/>
      <c r="D178" s="22"/>
      <c r="E178" s="22"/>
      <c r="F178" s="22"/>
      <c r="G178" s="22"/>
      <c r="H178" s="22"/>
      <c r="I178" s="3">
        <v>2027</v>
      </c>
      <c r="J178" s="4">
        <f t="shared" si="36"/>
        <v>0</v>
      </c>
      <c r="K178" s="4"/>
      <c r="L178" s="4"/>
      <c r="M178" s="4"/>
      <c r="N178" s="4"/>
      <c r="O178" s="4"/>
      <c r="P178" s="4"/>
      <c r="Q178" s="4"/>
      <c r="R178" s="13"/>
    </row>
    <row r="179" spans="1:18" s="2" customFormat="1" x14ac:dyDescent="0.35">
      <c r="A179" s="22"/>
      <c r="B179" s="22"/>
      <c r="C179" s="22"/>
      <c r="D179" s="22"/>
      <c r="E179" s="22"/>
      <c r="F179" s="22"/>
      <c r="G179" s="22"/>
      <c r="H179" s="22"/>
      <c r="I179" s="3">
        <v>2028</v>
      </c>
      <c r="J179" s="4">
        <f t="shared" si="36"/>
        <v>425</v>
      </c>
      <c r="K179" s="4"/>
      <c r="L179" s="4">
        <v>425</v>
      </c>
      <c r="M179" s="4"/>
      <c r="N179" s="4"/>
      <c r="O179" s="4"/>
      <c r="P179" s="4"/>
      <c r="Q179" s="4"/>
      <c r="R179" s="13"/>
    </row>
    <row r="180" spans="1:18" s="2" customFormat="1" ht="27.75" customHeight="1" x14ac:dyDescent="0.35">
      <c r="A180" s="22">
        <v>25</v>
      </c>
      <c r="B180" s="22" t="s">
        <v>57</v>
      </c>
      <c r="C180" s="22" t="s">
        <v>41</v>
      </c>
      <c r="D180" s="22" t="s">
        <v>150</v>
      </c>
      <c r="E180" s="22" t="s">
        <v>151</v>
      </c>
      <c r="F180" s="22" t="s">
        <v>96</v>
      </c>
      <c r="G180" s="22" t="s">
        <v>35</v>
      </c>
      <c r="H180" s="22" t="s">
        <v>107</v>
      </c>
      <c r="I180" s="3" t="s">
        <v>16</v>
      </c>
      <c r="J180" s="4">
        <f>SUM(J181:J185)</f>
        <v>84.600000000000009</v>
      </c>
      <c r="K180" s="4">
        <f t="shared" ref="K180:R180" si="41">SUM(K181:K185)</f>
        <v>15.6</v>
      </c>
      <c r="L180" s="4">
        <f t="shared" si="41"/>
        <v>63.500000000000007</v>
      </c>
      <c r="M180" s="4">
        <f t="shared" si="41"/>
        <v>5.4999999999999991</v>
      </c>
      <c r="N180" s="4">
        <f t="shared" si="41"/>
        <v>0</v>
      </c>
      <c r="O180" s="4">
        <f t="shared" si="41"/>
        <v>0</v>
      </c>
      <c r="P180" s="4">
        <f t="shared" si="41"/>
        <v>0</v>
      </c>
      <c r="Q180" s="4">
        <f t="shared" si="41"/>
        <v>0</v>
      </c>
      <c r="R180" s="13">
        <f t="shared" si="41"/>
        <v>0</v>
      </c>
    </row>
    <row r="181" spans="1:18" s="2" customFormat="1" ht="27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3">
        <v>2024</v>
      </c>
      <c r="J181" s="4">
        <f t="shared" si="36"/>
        <v>40.6</v>
      </c>
      <c r="K181" s="4"/>
      <c r="L181" s="4">
        <v>37.200000000000003</v>
      </c>
      <c r="M181" s="4">
        <v>3.4</v>
      </c>
      <c r="N181" s="4"/>
      <c r="O181" s="4"/>
      <c r="P181" s="4"/>
      <c r="Q181" s="4"/>
      <c r="R181" s="13"/>
    </row>
    <row r="182" spans="1:18" s="2" customFormat="1" ht="27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3">
        <v>2025</v>
      </c>
      <c r="J182" s="4">
        <f t="shared" si="36"/>
        <v>22.3</v>
      </c>
      <c r="K182" s="4">
        <v>15.6</v>
      </c>
      <c r="L182" s="4">
        <v>5.5</v>
      </c>
      <c r="M182" s="4">
        <v>1.2</v>
      </c>
      <c r="N182" s="4"/>
      <c r="O182" s="4"/>
      <c r="P182" s="4"/>
      <c r="Q182" s="4"/>
      <c r="R182" s="13"/>
    </row>
    <row r="183" spans="1:18" s="2" customFormat="1" ht="27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3">
        <v>2026</v>
      </c>
      <c r="J183" s="4">
        <f t="shared" si="36"/>
        <v>6.7</v>
      </c>
      <c r="K183" s="4"/>
      <c r="L183" s="4">
        <v>6.4</v>
      </c>
      <c r="M183" s="4">
        <v>0.3</v>
      </c>
      <c r="N183" s="4"/>
      <c r="O183" s="4"/>
      <c r="P183" s="4"/>
      <c r="Q183" s="4"/>
      <c r="R183" s="13"/>
    </row>
    <row r="184" spans="1:18" s="2" customFormat="1" ht="27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3">
        <v>2027</v>
      </c>
      <c r="J184" s="4">
        <f t="shared" si="36"/>
        <v>7</v>
      </c>
      <c r="K184" s="4"/>
      <c r="L184" s="4">
        <v>6.7</v>
      </c>
      <c r="M184" s="4">
        <v>0.3</v>
      </c>
      <c r="N184" s="4"/>
      <c r="O184" s="4"/>
      <c r="P184" s="4"/>
      <c r="Q184" s="4"/>
      <c r="R184" s="13"/>
    </row>
    <row r="185" spans="1:18" s="2" customFormat="1" ht="27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3">
        <v>2028</v>
      </c>
      <c r="J185" s="4">
        <f t="shared" si="36"/>
        <v>8</v>
      </c>
      <c r="K185" s="4"/>
      <c r="L185" s="4">
        <v>7.7</v>
      </c>
      <c r="M185" s="4">
        <v>0.3</v>
      </c>
      <c r="N185" s="4"/>
      <c r="O185" s="4"/>
      <c r="P185" s="4"/>
      <c r="Q185" s="4"/>
      <c r="R185" s="13"/>
    </row>
    <row r="186" spans="1:18" s="2" customFormat="1" x14ac:dyDescent="0.35">
      <c r="A186" s="29" t="s">
        <v>58</v>
      </c>
      <c r="B186" s="30"/>
      <c r="C186" s="30"/>
      <c r="D186" s="30"/>
      <c r="E186" s="30"/>
      <c r="F186" s="30"/>
      <c r="G186" s="30"/>
      <c r="H186" s="31"/>
      <c r="I186" s="3" t="s">
        <v>16</v>
      </c>
      <c r="J186" s="4">
        <f>SUM(J187:J191)</f>
        <v>786.74</v>
      </c>
      <c r="K186" s="4">
        <f t="shared" ref="K186:R186" si="42">SUM(K187:K191)</f>
        <v>15.6</v>
      </c>
      <c r="L186" s="4">
        <f t="shared" si="42"/>
        <v>760.84</v>
      </c>
      <c r="M186" s="4">
        <f t="shared" si="42"/>
        <v>10.3</v>
      </c>
      <c r="N186" s="4">
        <f t="shared" si="42"/>
        <v>0</v>
      </c>
      <c r="O186" s="4">
        <f t="shared" si="42"/>
        <v>0</v>
      </c>
      <c r="P186" s="4">
        <f t="shared" si="42"/>
        <v>0</v>
      </c>
      <c r="Q186" s="4">
        <f t="shared" si="42"/>
        <v>0</v>
      </c>
      <c r="R186" s="13">
        <f t="shared" si="42"/>
        <v>0</v>
      </c>
    </row>
    <row r="187" spans="1:18" s="2" customFormat="1" x14ac:dyDescent="0.35">
      <c r="A187" s="32"/>
      <c r="B187" s="33"/>
      <c r="C187" s="33"/>
      <c r="D187" s="33"/>
      <c r="E187" s="33"/>
      <c r="F187" s="33"/>
      <c r="G187" s="33"/>
      <c r="H187" s="34"/>
      <c r="I187" s="3">
        <v>2024</v>
      </c>
      <c r="J187" s="4">
        <f>J151+J157+J163+J169+J175+J181</f>
        <v>92.2</v>
      </c>
      <c r="K187" s="4">
        <f t="shared" ref="K187:R187" si="43">K151+K157+K163+K169+K175+K181</f>
        <v>0</v>
      </c>
      <c r="L187" s="4">
        <f t="shared" si="43"/>
        <v>88.800000000000011</v>
      </c>
      <c r="M187" s="4">
        <f t="shared" si="43"/>
        <v>3.4</v>
      </c>
      <c r="N187" s="4">
        <f t="shared" si="43"/>
        <v>0</v>
      </c>
      <c r="O187" s="4">
        <f t="shared" si="43"/>
        <v>0</v>
      </c>
      <c r="P187" s="4">
        <f t="shared" si="43"/>
        <v>0</v>
      </c>
      <c r="Q187" s="4">
        <f t="shared" si="43"/>
        <v>0</v>
      </c>
      <c r="R187" s="13">
        <f t="shared" si="43"/>
        <v>0</v>
      </c>
    </row>
    <row r="188" spans="1:18" s="2" customFormat="1" x14ac:dyDescent="0.35">
      <c r="A188" s="32"/>
      <c r="B188" s="33"/>
      <c r="C188" s="33"/>
      <c r="D188" s="33"/>
      <c r="E188" s="33"/>
      <c r="F188" s="33"/>
      <c r="G188" s="33"/>
      <c r="H188" s="34"/>
      <c r="I188" s="3">
        <v>2025</v>
      </c>
      <c r="J188" s="4">
        <f t="shared" ref="J188:R191" si="44">J152+J158+J164+J170+J176+J182</f>
        <v>55.599999999999994</v>
      </c>
      <c r="K188" s="4">
        <f t="shared" si="44"/>
        <v>15.6</v>
      </c>
      <c r="L188" s="4">
        <f t="shared" si="44"/>
        <v>38.799999999999997</v>
      </c>
      <c r="M188" s="4">
        <f t="shared" si="44"/>
        <v>1.2</v>
      </c>
      <c r="N188" s="4">
        <f t="shared" si="44"/>
        <v>0</v>
      </c>
      <c r="O188" s="4">
        <f t="shared" si="44"/>
        <v>0</v>
      </c>
      <c r="P188" s="4">
        <f t="shared" si="44"/>
        <v>0</v>
      </c>
      <c r="Q188" s="4">
        <f t="shared" si="44"/>
        <v>0</v>
      </c>
      <c r="R188" s="13">
        <f t="shared" si="44"/>
        <v>0</v>
      </c>
    </row>
    <row r="189" spans="1:18" s="2" customFormat="1" x14ac:dyDescent="0.35">
      <c r="A189" s="32"/>
      <c r="B189" s="33"/>
      <c r="C189" s="33"/>
      <c r="D189" s="33"/>
      <c r="E189" s="33"/>
      <c r="F189" s="33"/>
      <c r="G189" s="33"/>
      <c r="H189" s="34"/>
      <c r="I189" s="3">
        <v>2026</v>
      </c>
      <c r="J189" s="4">
        <f t="shared" si="44"/>
        <v>42.06</v>
      </c>
      <c r="K189" s="4">
        <f t="shared" si="44"/>
        <v>0</v>
      </c>
      <c r="L189" s="4">
        <f t="shared" si="44"/>
        <v>41.76</v>
      </c>
      <c r="M189" s="4">
        <f t="shared" si="44"/>
        <v>0.3</v>
      </c>
      <c r="N189" s="4">
        <f t="shared" si="44"/>
        <v>0</v>
      </c>
      <c r="O189" s="4">
        <f t="shared" si="44"/>
        <v>0</v>
      </c>
      <c r="P189" s="4">
        <f t="shared" si="44"/>
        <v>0</v>
      </c>
      <c r="Q189" s="4">
        <f t="shared" si="44"/>
        <v>0</v>
      </c>
      <c r="R189" s="13">
        <f t="shared" si="44"/>
        <v>0</v>
      </c>
    </row>
    <row r="190" spans="1:18" s="2" customFormat="1" x14ac:dyDescent="0.35">
      <c r="A190" s="32"/>
      <c r="B190" s="33"/>
      <c r="C190" s="33"/>
      <c r="D190" s="33"/>
      <c r="E190" s="33"/>
      <c r="F190" s="33"/>
      <c r="G190" s="33"/>
      <c r="H190" s="34"/>
      <c r="I190" s="3">
        <v>2027</v>
      </c>
      <c r="J190" s="4">
        <f t="shared" si="44"/>
        <v>124.34</v>
      </c>
      <c r="K190" s="4">
        <f t="shared" si="44"/>
        <v>0</v>
      </c>
      <c r="L190" s="4">
        <f t="shared" si="44"/>
        <v>119.24</v>
      </c>
      <c r="M190" s="4">
        <f t="shared" si="44"/>
        <v>5.0999999999999996</v>
      </c>
      <c r="N190" s="4">
        <f t="shared" si="44"/>
        <v>0</v>
      </c>
      <c r="O190" s="4">
        <f t="shared" si="44"/>
        <v>0</v>
      </c>
      <c r="P190" s="4">
        <f t="shared" si="44"/>
        <v>0</v>
      </c>
      <c r="Q190" s="4">
        <f t="shared" si="44"/>
        <v>0</v>
      </c>
      <c r="R190" s="13">
        <f t="shared" si="44"/>
        <v>0</v>
      </c>
    </row>
    <row r="191" spans="1:18" s="2" customFormat="1" x14ac:dyDescent="0.35">
      <c r="A191" s="35"/>
      <c r="B191" s="36"/>
      <c r="C191" s="36"/>
      <c r="D191" s="36"/>
      <c r="E191" s="36"/>
      <c r="F191" s="36"/>
      <c r="G191" s="36"/>
      <c r="H191" s="37"/>
      <c r="I191" s="3">
        <v>2028</v>
      </c>
      <c r="J191" s="4">
        <f t="shared" si="44"/>
        <v>472.54</v>
      </c>
      <c r="K191" s="4">
        <f t="shared" si="44"/>
        <v>0</v>
      </c>
      <c r="L191" s="4">
        <f t="shared" si="44"/>
        <v>472.24</v>
      </c>
      <c r="M191" s="4">
        <f t="shared" si="44"/>
        <v>0.3</v>
      </c>
      <c r="N191" s="4">
        <f t="shared" si="44"/>
        <v>0</v>
      </c>
      <c r="O191" s="4">
        <f t="shared" si="44"/>
        <v>0</v>
      </c>
      <c r="P191" s="4">
        <f t="shared" si="44"/>
        <v>0</v>
      </c>
      <c r="Q191" s="4">
        <f t="shared" si="44"/>
        <v>0</v>
      </c>
      <c r="R191" s="13">
        <f t="shared" si="44"/>
        <v>0</v>
      </c>
    </row>
    <row r="192" spans="1:18" s="2" customFormat="1" ht="36" customHeight="1" x14ac:dyDescent="0.35">
      <c r="A192" s="23" t="s">
        <v>114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9" x14ac:dyDescent="0.35">
      <c r="A193" s="22">
        <v>26</v>
      </c>
      <c r="B193" s="22" t="s">
        <v>127</v>
      </c>
      <c r="C193" s="22" t="s">
        <v>41</v>
      </c>
      <c r="D193" s="22" t="s">
        <v>143</v>
      </c>
      <c r="E193" s="22" t="s">
        <v>92</v>
      </c>
      <c r="F193" s="22" t="s">
        <v>97</v>
      </c>
      <c r="G193" s="22" t="s">
        <v>35</v>
      </c>
      <c r="H193" s="22" t="s">
        <v>24</v>
      </c>
      <c r="I193" s="3" t="s">
        <v>16</v>
      </c>
      <c r="J193" s="4">
        <f>SUM(J194:J198)</f>
        <v>1.2082000000000002</v>
      </c>
      <c r="K193" s="4">
        <f t="shared" ref="K193:R193" si="45">SUM(K194:K198)</f>
        <v>0</v>
      </c>
      <c r="L193" s="4">
        <f t="shared" si="45"/>
        <v>1.2082000000000002</v>
      </c>
      <c r="M193" s="4">
        <f t="shared" si="45"/>
        <v>0</v>
      </c>
      <c r="N193" s="4">
        <f t="shared" si="45"/>
        <v>0</v>
      </c>
      <c r="O193" s="4">
        <f t="shared" si="45"/>
        <v>0</v>
      </c>
      <c r="P193" s="4">
        <f t="shared" si="45"/>
        <v>0</v>
      </c>
      <c r="Q193" s="4">
        <f t="shared" si="45"/>
        <v>0</v>
      </c>
      <c r="R193" s="13">
        <f t="shared" si="45"/>
        <v>0</v>
      </c>
      <c r="S193" s="18" t="s">
        <v>126</v>
      </c>
    </row>
    <row r="194" spans="1:19" x14ac:dyDescent="0.35">
      <c r="A194" s="22"/>
      <c r="B194" s="22"/>
      <c r="C194" s="22"/>
      <c r="D194" s="22"/>
      <c r="E194" s="22"/>
      <c r="F194" s="22"/>
      <c r="G194" s="22"/>
      <c r="H194" s="22"/>
      <c r="I194" s="3">
        <v>2024</v>
      </c>
      <c r="J194" s="4">
        <f>SUM(K194:N194)</f>
        <v>7.1999999999999998E-3</v>
      </c>
      <c r="K194" s="4"/>
      <c r="L194" s="4">
        <v>7.1999999999999998E-3</v>
      </c>
      <c r="M194" s="4"/>
      <c r="N194" s="4"/>
      <c r="O194" s="4"/>
      <c r="P194" s="4"/>
      <c r="Q194" s="4"/>
      <c r="R194" s="13"/>
      <c r="S194" s="18"/>
    </row>
    <row r="195" spans="1:19" x14ac:dyDescent="0.35">
      <c r="A195" s="22"/>
      <c r="B195" s="22"/>
      <c r="C195" s="22"/>
      <c r="D195" s="22"/>
      <c r="E195" s="22"/>
      <c r="F195" s="22"/>
      <c r="G195" s="22"/>
      <c r="H195" s="22"/>
      <c r="I195" s="3">
        <v>2025</v>
      </c>
      <c r="J195" s="4">
        <f t="shared" ref="J195:J228" si="46">SUM(K195:N195)</f>
        <v>1.2010000000000001</v>
      </c>
      <c r="K195" s="4"/>
      <c r="L195" s="4">
        <v>1.2010000000000001</v>
      </c>
      <c r="M195" s="4"/>
      <c r="N195" s="4"/>
      <c r="O195" s="4"/>
      <c r="P195" s="4"/>
      <c r="Q195" s="4"/>
      <c r="R195" s="13"/>
      <c r="S195" s="18"/>
    </row>
    <row r="196" spans="1:19" x14ac:dyDescent="0.35">
      <c r="A196" s="22"/>
      <c r="B196" s="22"/>
      <c r="C196" s="22"/>
      <c r="D196" s="22"/>
      <c r="E196" s="22"/>
      <c r="F196" s="22"/>
      <c r="G196" s="22"/>
      <c r="H196" s="22"/>
      <c r="I196" s="3">
        <v>2026</v>
      </c>
      <c r="J196" s="4">
        <f t="shared" si="46"/>
        <v>0</v>
      </c>
      <c r="K196" s="4"/>
      <c r="L196" s="4"/>
      <c r="M196" s="4"/>
      <c r="N196" s="4"/>
      <c r="O196" s="4"/>
      <c r="P196" s="4"/>
      <c r="Q196" s="4"/>
      <c r="R196" s="13"/>
      <c r="S196" s="18"/>
    </row>
    <row r="197" spans="1:19" x14ac:dyDescent="0.35">
      <c r="A197" s="22"/>
      <c r="B197" s="22"/>
      <c r="C197" s="22"/>
      <c r="D197" s="22"/>
      <c r="E197" s="22"/>
      <c r="F197" s="22"/>
      <c r="G197" s="22"/>
      <c r="H197" s="22"/>
      <c r="I197" s="3">
        <v>2027</v>
      </c>
      <c r="J197" s="4">
        <f t="shared" si="46"/>
        <v>0</v>
      </c>
      <c r="K197" s="4"/>
      <c r="L197" s="4"/>
      <c r="M197" s="4"/>
      <c r="N197" s="4"/>
      <c r="O197" s="4"/>
      <c r="P197" s="4"/>
      <c r="Q197" s="4"/>
      <c r="R197" s="13"/>
      <c r="S197" s="18"/>
    </row>
    <row r="198" spans="1:19" x14ac:dyDescent="0.35">
      <c r="A198" s="22"/>
      <c r="B198" s="22"/>
      <c r="C198" s="22"/>
      <c r="D198" s="22"/>
      <c r="E198" s="22"/>
      <c r="F198" s="22"/>
      <c r="G198" s="22"/>
      <c r="H198" s="22"/>
      <c r="I198" s="3">
        <v>2028</v>
      </c>
      <c r="J198" s="4">
        <f t="shared" si="46"/>
        <v>0</v>
      </c>
      <c r="K198" s="4"/>
      <c r="L198" s="4"/>
      <c r="M198" s="4"/>
      <c r="N198" s="4"/>
      <c r="O198" s="4"/>
      <c r="P198" s="4"/>
      <c r="Q198" s="4"/>
      <c r="R198" s="13"/>
      <c r="S198" s="18"/>
    </row>
    <row r="199" spans="1:19" ht="23.25" customHeight="1" x14ac:dyDescent="0.35">
      <c r="A199" s="19">
        <v>27</v>
      </c>
      <c r="B199" s="22" t="s">
        <v>128</v>
      </c>
      <c r="C199" s="22" t="s">
        <v>41</v>
      </c>
      <c r="D199" s="22" t="s">
        <v>143</v>
      </c>
      <c r="E199" s="22" t="s">
        <v>92</v>
      </c>
      <c r="F199" s="22" t="s">
        <v>97</v>
      </c>
      <c r="G199" s="22" t="s">
        <v>35</v>
      </c>
      <c r="H199" s="22">
        <v>2024</v>
      </c>
      <c r="I199" s="3" t="s">
        <v>16</v>
      </c>
      <c r="J199" s="4">
        <f>SUM(J200:J204)</f>
        <v>7.6399999999999996E-2</v>
      </c>
      <c r="K199" s="4">
        <f t="shared" ref="K199:R199" si="47">SUM(K200:K204)</f>
        <v>0</v>
      </c>
      <c r="L199" s="4">
        <f t="shared" si="47"/>
        <v>7.6399999999999996E-2</v>
      </c>
      <c r="M199" s="4">
        <f t="shared" si="47"/>
        <v>0</v>
      </c>
      <c r="N199" s="4">
        <f t="shared" si="47"/>
        <v>0</v>
      </c>
      <c r="O199" s="4">
        <f t="shared" si="47"/>
        <v>0</v>
      </c>
      <c r="P199" s="4">
        <f t="shared" si="47"/>
        <v>0</v>
      </c>
      <c r="Q199" s="4">
        <f t="shared" si="47"/>
        <v>0</v>
      </c>
      <c r="R199" s="13">
        <f t="shared" si="47"/>
        <v>0</v>
      </c>
      <c r="S199" s="5"/>
    </row>
    <row r="200" spans="1:19" x14ac:dyDescent="0.35">
      <c r="A200" s="20"/>
      <c r="B200" s="22"/>
      <c r="C200" s="22"/>
      <c r="D200" s="22"/>
      <c r="E200" s="22"/>
      <c r="F200" s="22"/>
      <c r="G200" s="22"/>
      <c r="H200" s="22"/>
      <c r="I200" s="3">
        <v>2024</v>
      </c>
      <c r="J200" s="4">
        <f t="shared" si="46"/>
        <v>7.6399999999999996E-2</v>
      </c>
      <c r="K200" s="4"/>
      <c r="L200" s="4">
        <v>7.6399999999999996E-2</v>
      </c>
      <c r="M200" s="4"/>
      <c r="N200" s="4"/>
      <c r="O200" s="4"/>
      <c r="P200" s="4"/>
      <c r="Q200" s="4"/>
      <c r="R200" s="13"/>
      <c r="S200" s="5"/>
    </row>
    <row r="201" spans="1:19" x14ac:dyDescent="0.35">
      <c r="A201" s="20"/>
      <c r="B201" s="22"/>
      <c r="C201" s="22"/>
      <c r="D201" s="22"/>
      <c r="E201" s="22"/>
      <c r="F201" s="22"/>
      <c r="G201" s="22"/>
      <c r="H201" s="22"/>
      <c r="I201" s="3">
        <v>2025</v>
      </c>
      <c r="J201" s="4">
        <f t="shared" si="46"/>
        <v>0</v>
      </c>
      <c r="K201" s="4"/>
      <c r="L201" s="4"/>
      <c r="M201" s="4"/>
      <c r="N201" s="4"/>
      <c r="O201" s="4"/>
      <c r="P201" s="4"/>
      <c r="Q201" s="4"/>
      <c r="R201" s="13"/>
      <c r="S201" s="5"/>
    </row>
    <row r="202" spans="1:19" x14ac:dyDescent="0.35">
      <c r="A202" s="20"/>
      <c r="B202" s="22"/>
      <c r="C202" s="22"/>
      <c r="D202" s="22"/>
      <c r="E202" s="22"/>
      <c r="F202" s="22"/>
      <c r="G202" s="22"/>
      <c r="H202" s="22"/>
      <c r="I202" s="3">
        <v>2026</v>
      </c>
      <c r="J202" s="4">
        <f t="shared" si="46"/>
        <v>0</v>
      </c>
      <c r="K202" s="4"/>
      <c r="L202" s="4"/>
      <c r="M202" s="4"/>
      <c r="N202" s="4"/>
      <c r="O202" s="4"/>
      <c r="P202" s="4"/>
      <c r="Q202" s="4"/>
      <c r="R202" s="13"/>
      <c r="S202" s="5"/>
    </row>
    <row r="203" spans="1:19" x14ac:dyDescent="0.35">
      <c r="A203" s="20"/>
      <c r="B203" s="22"/>
      <c r="C203" s="22"/>
      <c r="D203" s="22"/>
      <c r="E203" s="22"/>
      <c r="F203" s="22"/>
      <c r="G203" s="22"/>
      <c r="H203" s="22"/>
      <c r="I203" s="3">
        <v>2027</v>
      </c>
      <c r="J203" s="4">
        <f t="shared" si="46"/>
        <v>0</v>
      </c>
      <c r="K203" s="4"/>
      <c r="L203" s="4"/>
      <c r="M203" s="4"/>
      <c r="N203" s="4"/>
      <c r="O203" s="4"/>
      <c r="P203" s="4"/>
      <c r="Q203" s="4"/>
      <c r="R203" s="13"/>
      <c r="S203" s="5"/>
    </row>
    <row r="204" spans="1:19" x14ac:dyDescent="0.35">
      <c r="A204" s="21"/>
      <c r="B204" s="22"/>
      <c r="C204" s="22"/>
      <c r="D204" s="22"/>
      <c r="E204" s="22"/>
      <c r="F204" s="22"/>
      <c r="G204" s="22"/>
      <c r="H204" s="22"/>
      <c r="I204" s="3">
        <v>2028</v>
      </c>
      <c r="J204" s="4">
        <f t="shared" si="46"/>
        <v>0</v>
      </c>
      <c r="K204" s="4"/>
      <c r="L204" s="4"/>
      <c r="M204" s="4"/>
      <c r="N204" s="4"/>
      <c r="O204" s="4"/>
      <c r="P204" s="4"/>
      <c r="Q204" s="4"/>
      <c r="R204" s="13"/>
      <c r="S204" s="5"/>
    </row>
    <row r="205" spans="1:19" ht="23.25" customHeight="1" x14ac:dyDescent="0.35">
      <c r="A205" s="19">
        <v>28</v>
      </c>
      <c r="B205" s="22" t="s">
        <v>129</v>
      </c>
      <c r="C205" s="22" t="s">
        <v>41</v>
      </c>
      <c r="D205" s="22" t="s">
        <v>143</v>
      </c>
      <c r="E205" s="22" t="s">
        <v>92</v>
      </c>
      <c r="F205" s="22" t="s">
        <v>97</v>
      </c>
      <c r="G205" s="22" t="s">
        <v>35</v>
      </c>
      <c r="H205" s="22" t="s">
        <v>24</v>
      </c>
      <c r="I205" s="3" t="s">
        <v>16</v>
      </c>
      <c r="J205" s="4">
        <f>SUM(J206:J210)</f>
        <v>1.4685000000000001</v>
      </c>
      <c r="K205" s="4">
        <f t="shared" ref="K205:R205" si="48">SUM(K206:K210)</f>
        <v>0</v>
      </c>
      <c r="L205" s="4">
        <f t="shared" si="48"/>
        <v>1.4685000000000001</v>
      </c>
      <c r="M205" s="4">
        <f t="shared" si="48"/>
        <v>0</v>
      </c>
      <c r="N205" s="4">
        <f t="shared" si="48"/>
        <v>0</v>
      </c>
      <c r="O205" s="4">
        <f t="shared" si="48"/>
        <v>0</v>
      </c>
      <c r="P205" s="4">
        <f t="shared" si="48"/>
        <v>0</v>
      </c>
      <c r="Q205" s="4">
        <f t="shared" si="48"/>
        <v>0</v>
      </c>
      <c r="R205" s="13">
        <f t="shared" si="48"/>
        <v>0</v>
      </c>
      <c r="S205" s="5"/>
    </row>
    <row r="206" spans="1:19" x14ac:dyDescent="0.35">
      <c r="A206" s="20"/>
      <c r="B206" s="22"/>
      <c r="C206" s="22"/>
      <c r="D206" s="22"/>
      <c r="E206" s="22"/>
      <c r="F206" s="22"/>
      <c r="G206" s="22"/>
      <c r="H206" s="22"/>
      <c r="I206" s="3">
        <v>2024</v>
      </c>
      <c r="J206" s="4">
        <f t="shared" si="46"/>
        <v>0.73899999999999999</v>
      </c>
      <c r="K206" s="4"/>
      <c r="L206" s="4">
        <v>0.73899999999999999</v>
      </c>
      <c r="M206" s="4"/>
      <c r="N206" s="4"/>
      <c r="O206" s="4"/>
      <c r="P206" s="4"/>
      <c r="Q206" s="4"/>
      <c r="R206" s="13"/>
      <c r="S206" s="5"/>
    </row>
    <row r="207" spans="1:19" x14ac:dyDescent="0.35">
      <c r="A207" s="20"/>
      <c r="B207" s="22"/>
      <c r="C207" s="22"/>
      <c r="D207" s="22"/>
      <c r="E207" s="22"/>
      <c r="F207" s="22"/>
      <c r="G207" s="22"/>
      <c r="H207" s="22"/>
      <c r="I207" s="3">
        <v>2025</v>
      </c>
      <c r="J207" s="4">
        <f t="shared" si="46"/>
        <v>0.72950000000000004</v>
      </c>
      <c r="K207" s="4"/>
      <c r="L207" s="4">
        <v>0.72950000000000004</v>
      </c>
      <c r="M207" s="4"/>
      <c r="N207" s="4"/>
      <c r="O207" s="4"/>
      <c r="P207" s="4"/>
      <c r="Q207" s="4"/>
      <c r="R207" s="13"/>
      <c r="S207" s="5"/>
    </row>
    <row r="208" spans="1:19" x14ac:dyDescent="0.35">
      <c r="A208" s="20"/>
      <c r="B208" s="22"/>
      <c r="C208" s="22"/>
      <c r="D208" s="22"/>
      <c r="E208" s="22"/>
      <c r="F208" s="22"/>
      <c r="G208" s="22"/>
      <c r="H208" s="22"/>
      <c r="I208" s="3">
        <v>2026</v>
      </c>
      <c r="J208" s="4">
        <f t="shared" si="46"/>
        <v>0</v>
      </c>
      <c r="K208" s="4"/>
      <c r="L208" s="4"/>
      <c r="M208" s="4"/>
      <c r="N208" s="4"/>
      <c r="O208" s="4"/>
      <c r="P208" s="4"/>
      <c r="Q208" s="4"/>
      <c r="R208" s="13"/>
      <c r="S208" s="5"/>
    </row>
    <row r="209" spans="1:19" x14ac:dyDescent="0.35">
      <c r="A209" s="20"/>
      <c r="B209" s="22"/>
      <c r="C209" s="22"/>
      <c r="D209" s="22"/>
      <c r="E209" s="22"/>
      <c r="F209" s="22"/>
      <c r="G209" s="22"/>
      <c r="H209" s="22"/>
      <c r="I209" s="3">
        <v>2027</v>
      </c>
      <c r="J209" s="4">
        <f t="shared" si="46"/>
        <v>0</v>
      </c>
      <c r="K209" s="4"/>
      <c r="L209" s="4"/>
      <c r="M209" s="4"/>
      <c r="N209" s="4"/>
      <c r="O209" s="4"/>
      <c r="P209" s="4"/>
      <c r="Q209" s="4"/>
      <c r="R209" s="13"/>
      <c r="S209" s="5"/>
    </row>
    <row r="210" spans="1:19" x14ac:dyDescent="0.35">
      <c r="A210" s="21"/>
      <c r="B210" s="22"/>
      <c r="C210" s="22"/>
      <c r="D210" s="22"/>
      <c r="E210" s="22"/>
      <c r="F210" s="22"/>
      <c r="G210" s="22"/>
      <c r="H210" s="22"/>
      <c r="I210" s="3">
        <v>2028</v>
      </c>
      <c r="J210" s="4">
        <f t="shared" si="46"/>
        <v>0</v>
      </c>
      <c r="K210" s="4"/>
      <c r="L210" s="4"/>
      <c r="M210" s="4"/>
      <c r="N210" s="4"/>
      <c r="O210" s="4"/>
      <c r="P210" s="4"/>
      <c r="Q210" s="4"/>
      <c r="R210" s="13"/>
      <c r="S210" s="5"/>
    </row>
    <row r="211" spans="1:19" ht="23.25" customHeight="1" x14ac:dyDescent="0.35">
      <c r="A211" s="19">
        <v>29</v>
      </c>
      <c r="B211" s="22" t="s">
        <v>130</v>
      </c>
      <c r="C211" s="22" t="s">
        <v>41</v>
      </c>
      <c r="D211" s="22" t="s">
        <v>143</v>
      </c>
      <c r="E211" s="22" t="s">
        <v>92</v>
      </c>
      <c r="F211" s="22" t="s">
        <v>97</v>
      </c>
      <c r="G211" s="22" t="s">
        <v>35</v>
      </c>
      <c r="H211" s="22" t="s">
        <v>24</v>
      </c>
      <c r="I211" s="3" t="s">
        <v>16</v>
      </c>
      <c r="J211" s="4">
        <f>SUM(J212:J216)</f>
        <v>1.4624999999999999</v>
      </c>
      <c r="K211" s="4">
        <f t="shared" ref="K211:R211" si="49">SUM(K212:K216)</f>
        <v>0</v>
      </c>
      <c r="L211" s="4">
        <f t="shared" si="49"/>
        <v>1.4624999999999999</v>
      </c>
      <c r="M211" s="4">
        <f t="shared" si="49"/>
        <v>0</v>
      </c>
      <c r="N211" s="4">
        <f t="shared" si="49"/>
        <v>0</v>
      </c>
      <c r="O211" s="4">
        <f t="shared" si="49"/>
        <v>0</v>
      </c>
      <c r="P211" s="4">
        <f t="shared" si="49"/>
        <v>0</v>
      </c>
      <c r="Q211" s="4">
        <f t="shared" si="49"/>
        <v>0</v>
      </c>
      <c r="R211" s="13">
        <f t="shared" si="49"/>
        <v>0</v>
      </c>
      <c r="S211" s="5"/>
    </row>
    <row r="212" spans="1:19" x14ac:dyDescent="0.35">
      <c r="A212" s="20"/>
      <c r="B212" s="22"/>
      <c r="C212" s="22"/>
      <c r="D212" s="22"/>
      <c r="E212" s="22"/>
      <c r="F212" s="22"/>
      <c r="G212" s="22"/>
      <c r="H212" s="22"/>
      <c r="I212" s="3">
        <v>2024</v>
      </c>
      <c r="J212" s="4">
        <f t="shared" si="46"/>
        <v>0.73250000000000004</v>
      </c>
      <c r="K212" s="4"/>
      <c r="L212" s="4">
        <v>0.73250000000000004</v>
      </c>
      <c r="M212" s="4"/>
      <c r="N212" s="4"/>
      <c r="O212" s="4"/>
      <c r="P212" s="4"/>
      <c r="Q212" s="4"/>
      <c r="R212" s="13"/>
      <c r="S212" s="5"/>
    </row>
    <row r="213" spans="1:19" x14ac:dyDescent="0.35">
      <c r="A213" s="20"/>
      <c r="B213" s="22"/>
      <c r="C213" s="22"/>
      <c r="D213" s="22"/>
      <c r="E213" s="22"/>
      <c r="F213" s="22"/>
      <c r="G213" s="22"/>
      <c r="H213" s="22"/>
      <c r="I213" s="3">
        <v>2025</v>
      </c>
      <c r="J213" s="4">
        <f t="shared" si="46"/>
        <v>0.73</v>
      </c>
      <c r="K213" s="4"/>
      <c r="L213" s="4">
        <v>0.73</v>
      </c>
      <c r="M213" s="4"/>
      <c r="N213" s="4"/>
      <c r="O213" s="4"/>
      <c r="P213" s="4"/>
      <c r="Q213" s="4"/>
      <c r="R213" s="13"/>
      <c r="S213" s="5"/>
    </row>
    <row r="214" spans="1:19" x14ac:dyDescent="0.35">
      <c r="A214" s="20"/>
      <c r="B214" s="22"/>
      <c r="C214" s="22"/>
      <c r="D214" s="22"/>
      <c r="E214" s="22"/>
      <c r="F214" s="22"/>
      <c r="G214" s="22"/>
      <c r="H214" s="22"/>
      <c r="I214" s="3">
        <v>2026</v>
      </c>
      <c r="J214" s="4">
        <f t="shared" si="46"/>
        <v>0</v>
      </c>
      <c r="K214" s="4"/>
      <c r="L214" s="4"/>
      <c r="M214" s="4"/>
      <c r="N214" s="4"/>
      <c r="O214" s="4"/>
      <c r="P214" s="4"/>
      <c r="Q214" s="4"/>
      <c r="R214" s="13"/>
      <c r="S214" s="5"/>
    </row>
    <row r="215" spans="1:19" x14ac:dyDescent="0.35">
      <c r="A215" s="20"/>
      <c r="B215" s="22"/>
      <c r="C215" s="22"/>
      <c r="D215" s="22"/>
      <c r="E215" s="22"/>
      <c r="F215" s="22"/>
      <c r="G215" s="22"/>
      <c r="H215" s="22"/>
      <c r="I215" s="3">
        <v>2027</v>
      </c>
      <c r="J215" s="4">
        <f t="shared" si="46"/>
        <v>0</v>
      </c>
      <c r="K215" s="4"/>
      <c r="L215" s="4"/>
      <c r="M215" s="4"/>
      <c r="N215" s="4"/>
      <c r="O215" s="4"/>
      <c r="P215" s="4"/>
      <c r="Q215" s="4"/>
      <c r="R215" s="13"/>
      <c r="S215" s="5"/>
    </row>
    <row r="216" spans="1:19" x14ac:dyDescent="0.35">
      <c r="A216" s="21"/>
      <c r="B216" s="22"/>
      <c r="C216" s="22"/>
      <c r="D216" s="22"/>
      <c r="E216" s="22"/>
      <c r="F216" s="22"/>
      <c r="G216" s="22"/>
      <c r="H216" s="22"/>
      <c r="I216" s="3">
        <v>2028</v>
      </c>
      <c r="J216" s="4">
        <f t="shared" si="46"/>
        <v>0</v>
      </c>
      <c r="K216" s="4"/>
      <c r="L216" s="4"/>
      <c r="M216" s="4"/>
      <c r="N216" s="4"/>
      <c r="O216" s="4"/>
      <c r="P216" s="4"/>
      <c r="Q216" s="4"/>
      <c r="R216" s="13"/>
      <c r="S216" s="5"/>
    </row>
    <row r="217" spans="1:19" x14ac:dyDescent="0.35">
      <c r="A217" s="19">
        <v>30</v>
      </c>
      <c r="B217" s="22" t="s">
        <v>131</v>
      </c>
      <c r="C217" s="22" t="s">
        <v>41</v>
      </c>
      <c r="D217" s="22" t="s">
        <v>142</v>
      </c>
      <c r="E217" s="22" t="s">
        <v>92</v>
      </c>
      <c r="F217" s="22" t="s">
        <v>97</v>
      </c>
      <c r="G217" s="22" t="s">
        <v>35</v>
      </c>
      <c r="H217" s="22" t="s">
        <v>24</v>
      </c>
      <c r="I217" s="3" t="s">
        <v>16</v>
      </c>
      <c r="J217" s="4">
        <f>SUM(J218:J222)</f>
        <v>16.694299999999998</v>
      </c>
      <c r="K217" s="4">
        <f t="shared" ref="K217:R217" si="50">SUM(K218:K222)</f>
        <v>11.3742</v>
      </c>
      <c r="L217" s="4">
        <f t="shared" si="50"/>
        <v>5.3201000000000001</v>
      </c>
      <c r="M217" s="4">
        <f t="shared" si="50"/>
        <v>0</v>
      </c>
      <c r="N217" s="4">
        <f t="shared" si="50"/>
        <v>0</v>
      </c>
      <c r="O217" s="4">
        <f t="shared" si="50"/>
        <v>0</v>
      </c>
      <c r="P217" s="4">
        <f t="shared" si="50"/>
        <v>0</v>
      </c>
      <c r="Q217" s="4">
        <f t="shared" si="50"/>
        <v>0</v>
      </c>
      <c r="R217" s="13">
        <f t="shared" si="50"/>
        <v>0</v>
      </c>
      <c r="S217" s="5"/>
    </row>
    <row r="218" spans="1:19" x14ac:dyDescent="0.35">
      <c r="A218" s="20"/>
      <c r="B218" s="22"/>
      <c r="C218" s="22"/>
      <c r="D218" s="22"/>
      <c r="E218" s="22"/>
      <c r="F218" s="22"/>
      <c r="G218" s="22"/>
      <c r="H218" s="22"/>
      <c r="I218" s="3">
        <v>2024</v>
      </c>
      <c r="J218" s="4">
        <f t="shared" si="46"/>
        <v>14.7599</v>
      </c>
      <c r="K218" s="4">
        <v>11.3742</v>
      </c>
      <c r="L218" s="4">
        <v>3.3856999999999999</v>
      </c>
      <c r="M218" s="4"/>
      <c r="N218" s="4"/>
      <c r="O218" s="4"/>
      <c r="P218" s="4"/>
      <c r="Q218" s="4"/>
      <c r="R218" s="13"/>
      <c r="S218" s="5"/>
    </row>
    <row r="219" spans="1:19" x14ac:dyDescent="0.35">
      <c r="A219" s="20"/>
      <c r="B219" s="22"/>
      <c r="C219" s="22"/>
      <c r="D219" s="22"/>
      <c r="E219" s="22"/>
      <c r="F219" s="22"/>
      <c r="G219" s="22"/>
      <c r="H219" s="22"/>
      <c r="I219" s="3">
        <v>2025</v>
      </c>
      <c r="J219" s="4">
        <f t="shared" si="46"/>
        <v>1.9343999999999999</v>
      </c>
      <c r="K219" s="4"/>
      <c r="L219" s="4">
        <v>1.9343999999999999</v>
      </c>
      <c r="M219" s="4"/>
      <c r="N219" s="4"/>
      <c r="O219" s="4"/>
      <c r="P219" s="4"/>
      <c r="Q219" s="4"/>
      <c r="R219" s="13"/>
      <c r="S219" s="5"/>
    </row>
    <row r="220" spans="1:19" x14ac:dyDescent="0.35">
      <c r="A220" s="20"/>
      <c r="B220" s="22"/>
      <c r="C220" s="22"/>
      <c r="D220" s="22"/>
      <c r="E220" s="22"/>
      <c r="F220" s="22"/>
      <c r="G220" s="22"/>
      <c r="H220" s="22"/>
      <c r="I220" s="3">
        <v>2026</v>
      </c>
      <c r="J220" s="4">
        <f t="shared" si="46"/>
        <v>0</v>
      </c>
      <c r="K220" s="4"/>
      <c r="L220" s="4"/>
      <c r="M220" s="4"/>
      <c r="N220" s="4"/>
      <c r="O220" s="4"/>
      <c r="P220" s="4"/>
      <c r="Q220" s="4"/>
      <c r="R220" s="13"/>
      <c r="S220" s="5"/>
    </row>
    <row r="221" spans="1:19" x14ac:dyDescent="0.35">
      <c r="A221" s="20"/>
      <c r="B221" s="22"/>
      <c r="C221" s="22"/>
      <c r="D221" s="22"/>
      <c r="E221" s="22"/>
      <c r="F221" s="22"/>
      <c r="G221" s="22"/>
      <c r="H221" s="22"/>
      <c r="I221" s="3">
        <v>2027</v>
      </c>
      <c r="J221" s="4">
        <f t="shared" si="46"/>
        <v>0</v>
      </c>
      <c r="K221" s="4"/>
      <c r="L221" s="4"/>
      <c r="M221" s="4"/>
      <c r="N221" s="4"/>
      <c r="O221" s="4"/>
      <c r="P221" s="4"/>
      <c r="Q221" s="4"/>
      <c r="R221" s="13"/>
      <c r="S221" s="5"/>
    </row>
    <row r="222" spans="1:19" x14ac:dyDescent="0.35">
      <c r="A222" s="21"/>
      <c r="B222" s="22"/>
      <c r="C222" s="22"/>
      <c r="D222" s="22"/>
      <c r="E222" s="22"/>
      <c r="F222" s="22"/>
      <c r="G222" s="22"/>
      <c r="H222" s="22"/>
      <c r="I222" s="3">
        <v>2028</v>
      </c>
      <c r="J222" s="4">
        <f t="shared" si="46"/>
        <v>0</v>
      </c>
      <c r="K222" s="4"/>
      <c r="L222" s="4"/>
      <c r="M222" s="4"/>
      <c r="N222" s="4"/>
      <c r="O222" s="4"/>
      <c r="P222" s="4"/>
      <c r="Q222" s="4"/>
      <c r="R222" s="13"/>
      <c r="S222" s="5"/>
    </row>
    <row r="223" spans="1:19" ht="23.25" customHeight="1" x14ac:dyDescent="0.35">
      <c r="A223" s="19">
        <v>31</v>
      </c>
      <c r="B223" s="22" t="s">
        <v>106</v>
      </c>
      <c r="C223" s="22" t="s">
        <v>25</v>
      </c>
      <c r="D223" s="22" t="s">
        <v>142</v>
      </c>
      <c r="E223" s="22" t="s">
        <v>144</v>
      </c>
      <c r="F223" s="22" t="s">
        <v>97</v>
      </c>
      <c r="G223" s="22" t="s">
        <v>35</v>
      </c>
      <c r="H223" s="22" t="s">
        <v>107</v>
      </c>
      <c r="I223" s="3" t="s">
        <v>16</v>
      </c>
      <c r="J223" s="4">
        <f>SUM(J224:J228)</f>
        <v>137.9</v>
      </c>
      <c r="K223" s="4">
        <f t="shared" ref="K223:R223" si="51">SUM(K224:K228)</f>
        <v>102.60000000000001</v>
      </c>
      <c r="L223" s="4">
        <f t="shared" si="51"/>
        <v>35.299999999999997</v>
      </c>
      <c r="M223" s="4">
        <f t="shared" si="51"/>
        <v>0</v>
      </c>
      <c r="N223" s="4">
        <f t="shared" si="51"/>
        <v>0</v>
      </c>
      <c r="O223" s="4">
        <f t="shared" si="51"/>
        <v>0</v>
      </c>
      <c r="P223" s="4">
        <f t="shared" si="51"/>
        <v>0</v>
      </c>
      <c r="Q223" s="4">
        <f t="shared" si="51"/>
        <v>0</v>
      </c>
      <c r="R223" s="13">
        <f t="shared" si="51"/>
        <v>0</v>
      </c>
    </row>
    <row r="224" spans="1:19" x14ac:dyDescent="0.35">
      <c r="A224" s="20"/>
      <c r="B224" s="22"/>
      <c r="C224" s="22"/>
      <c r="D224" s="22"/>
      <c r="E224" s="22"/>
      <c r="F224" s="22"/>
      <c r="G224" s="22"/>
      <c r="H224" s="22"/>
      <c r="I224" s="3">
        <v>2024</v>
      </c>
      <c r="J224" s="4">
        <f t="shared" si="46"/>
        <v>37.700000000000003</v>
      </c>
      <c r="K224" s="4">
        <v>6.4</v>
      </c>
      <c r="L224" s="4">
        <v>31.3</v>
      </c>
      <c r="M224" s="4"/>
      <c r="N224" s="4"/>
      <c r="O224" s="4"/>
      <c r="P224" s="4"/>
      <c r="Q224" s="4"/>
      <c r="R224" s="13"/>
    </row>
    <row r="225" spans="1:19" x14ac:dyDescent="0.35">
      <c r="A225" s="20"/>
      <c r="B225" s="22"/>
      <c r="C225" s="22"/>
      <c r="D225" s="22"/>
      <c r="E225" s="22"/>
      <c r="F225" s="22"/>
      <c r="G225" s="22"/>
      <c r="H225" s="22"/>
      <c r="I225" s="3">
        <v>2025</v>
      </c>
      <c r="J225" s="4">
        <f t="shared" si="46"/>
        <v>70.5</v>
      </c>
      <c r="K225" s="4">
        <v>67.7</v>
      </c>
      <c r="L225" s="4">
        <v>2.8</v>
      </c>
      <c r="M225" s="4"/>
      <c r="N225" s="4"/>
      <c r="O225" s="4"/>
      <c r="P225" s="4"/>
      <c r="Q225" s="4"/>
      <c r="R225" s="13"/>
    </row>
    <row r="226" spans="1:19" x14ac:dyDescent="0.35">
      <c r="A226" s="20"/>
      <c r="B226" s="22"/>
      <c r="C226" s="22"/>
      <c r="D226" s="22"/>
      <c r="E226" s="22"/>
      <c r="F226" s="22"/>
      <c r="G226" s="22"/>
      <c r="H226" s="22"/>
      <c r="I226" s="3">
        <v>2026</v>
      </c>
      <c r="J226" s="4">
        <f t="shared" si="46"/>
        <v>9</v>
      </c>
      <c r="K226" s="4">
        <v>8.6</v>
      </c>
      <c r="L226" s="4">
        <v>0.4</v>
      </c>
      <c r="M226" s="4"/>
      <c r="N226" s="4"/>
      <c r="O226" s="4"/>
      <c r="P226" s="4"/>
      <c r="Q226" s="4"/>
      <c r="R226" s="13"/>
    </row>
    <row r="227" spans="1:19" x14ac:dyDescent="0.35">
      <c r="A227" s="20"/>
      <c r="B227" s="22"/>
      <c r="C227" s="22"/>
      <c r="D227" s="22"/>
      <c r="E227" s="22"/>
      <c r="F227" s="22"/>
      <c r="G227" s="22"/>
      <c r="H227" s="22"/>
      <c r="I227" s="3">
        <v>2027</v>
      </c>
      <c r="J227" s="4">
        <f t="shared" si="46"/>
        <v>9.9</v>
      </c>
      <c r="K227" s="4">
        <v>9.5</v>
      </c>
      <c r="L227" s="4">
        <v>0.4</v>
      </c>
      <c r="M227" s="4"/>
      <c r="N227" s="4"/>
      <c r="O227" s="4"/>
      <c r="P227" s="4"/>
      <c r="Q227" s="4"/>
      <c r="R227" s="13"/>
    </row>
    <row r="228" spans="1:19" x14ac:dyDescent="0.35">
      <c r="A228" s="21"/>
      <c r="B228" s="22"/>
      <c r="C228" s="22"/>
      <c r="D228" s="22"/>
      <c r="E228" s="22"/>
      <c r="F228" s="22"/>
      <c r="G228" s="22"/>
      <c r="H228" s="22"/>
      <c r="I228" s="3">
        <v>2028</v>
      </c>
      <c r="J228" s="4">
        <f t="shared" si="46"/>
        <v>10.8</v>
      </c>
      <c r="K228" s="4">
        <v>10.4</v>
      </c>
      <c r="L228" s="4">
        <v>0.4</v>
      </c>
      <c r="M228" s="4"/>
      <c r="N228" s="4"/>
      <c r="O228" s="4"/>
      <c r="P228" s="4"/>
      <c r="Q228" s="4"/>
      <c r="R228" s="13"/>
    </row>
    <row r="229" spans="1:19" x14ac:dyDescent="0.35">
      <c r="A229" s="29" t="s">
        <v>59</v>
      </c>
      <c r="B229" s="30"/>
      <c r="C229" s="30"/>
      <c r="D229" s="30"/>
      <c r="E229" s="30"/>
      <c r="F229" s="30"/>
      <c r="G229" s="30"/>
      <c r="H229" s="31"/>
      <c r="I229" s="3" t="s">
        <v>16</v>
      </c>
      <c r="J229" s="4">
        <f>SUM(J230:J234)</f>
        <v>158.8099</v>
      </c>
      <c r="K229" s="4">
        <f t="shared" ref="K229:R229" si="52">SUM(K230:K234)</f>
        <v>113.9742</v>
      </c>
      <c r="L229" s="4">
        <f t="shared" si="52"/>
        <v>44.835699999999996</v>
      </c>
      <c r="M229" s="4">
        <f t="shared" si="52"/>
        <v>0</v>
      </c>
      <c r="N229" s="4">
        <f t="shared" si="52"/>
        <v>0</v>
      </c>
      <c r="O229" s="4">
        <f t="shared" si="52"/>
        <v>0</v>
      </c>
      <c r="P229" s="4">
        <f t="shared" si="52"/>
        <v>0</v>
      </c>
      <c r="Q229" s="4">
        <f t="shared" si="52"/>
        <v>0</v>
      </c>
      <c r="R229" s="13">
        <f t="shared" si="52"/>
        <v>0</v>
      </c>
    </row>
    <row r="230" spans="1:19" x14ac:dyDescent="0.35">
      <c r="A230" s="32"/>
      <c r="B230" s="33"/>
      <c r="C230" s="33"/>
      <c r="D230" s="33"/>
      <c r="E230" s="33"/>
      <c r="F230" s="33"/>
      <c r="G230" s="33"/>
      <c r="H230" s="34"/>
      <c r="I230" s="3">
        <v>2024</v>
      </c>
      <c r="J230" s="4">
        <f>J194+J200+J206+J212+J218+J224</f>
        <v>54.015000000000001</v>
      </c>
      <c r="K230" s="4">
        <f t="shared" ref="K230:R230" si="53">K194+K200+K206+K212+K218+K224</f>
        <v>17.7742</v>
      </c>
      <c r="L230" s="4">
        <f t="shared" si="53"/>
        <v>36.2408</v>
      </c>
      <c r="M230" s="4">
        <f t="shared" si="53"/>
        <v>0</v>
      </c>
      <c r="N230" s="4">
        <f t="shared" si="53"/>
        <v>0</v>
      </c>
      <c r="O230" s="4">
        <f t="shared" si="53"/>
        <v>0</v>
      </c>
      <c r="P230" s="4">
        <f t="shared" si="53"/>
        <v>0</v>
      </c>
      <c r="Q230" s="4">
        <f t="shared" si="53"/>
        <v>0</v>
      </c>
      <c r="R230" s="13">
        <f t="shared" si="53"/>
        <v>0</v>
      </c>
    </row>
    <row r="231" spans="1:19" x14ac:dyDescent="0.35">
      <c r="A231" s="32"/>
      <c r="B231" s="33"/>
      <c r="C231" s="33"/>
      <c r="D231" s="33"/>
      <c r="E231" s="33"/>
      <c r="F231" s="33"/>
      <c r="G231" s="33"/>
      <c r="H231" s="34"/>
      <c r="I231" s="3">
        <v>2025</v>
      </c>
      <c r="J231" s="4">
        <f t="shared" ref="J231:R234" si="54">J195+J201+J207+J213+J219+J225</f>
        <v>75.094899999999996</v>
      </c>
      <c r="K231" s="4">
        <f t="shared" si="54"/>
        <v>67.7</v>
      </c>
      <c r="L231" s="4">
        <f t="shared" si="54"/>
        <v>7.3948999999999998</v>
      </c>
      <c r="M231" s="4">
        <f t="shared" si="54"/>
        <v>0</v>
      </c>
      <c r="N231" s="4">
        <f t="shared" si="54"/>
        <v>0</v>
      </c>
      <c r="O231" s="4">
        <f t="shared" si="54"/>
        <v>0</v>
      </c>
      <c r="P231" s="4">
        <f t="shared" si="54"/>
        <v>0</v>
      </c>
      <c r="Q231" s="4">
        <f t="shared" si="54"/>
        <v>0</v>
      </c>
      <c r="R231" s="13">
        <f t="shared" si="54"/>
        <v>0</v>
      </c>
    </row>
    <row r="232" spans="1:19" x14ac:dyDescent="0.35">
      <c r="A232" s="32"/>
      <c r="B232" s="33"/>
      <c r="C232" s="33"/>
      <c r="D232" s="33"/>
      <c r="E232" s="33"/>
      <c r="F232" s="33"/>
      <c r="G232" s="33"/>
      <c r="H232" s="34"/>
      <c r="I232" s="3">
        <v>2026</v>
      </c>
      <c r="J232" s="4">
        <f t="shared" si="54"/>
        <v>9</v>
      </c>
      <c r="K232" s="4">
        <f t="shared" si="54"/>
        <v>8.6</v>
      </c>
      <c r="L232" s="4">
        <f t="shared" si="54"/>
        <v>0.4</v>
      </c>
      <c r="M232" s="4">
        <f t="shared" si="54"/>
        <v>0</v>
      </c>
      <c r="N232" s="4">
        <f t="shared" si="54"/>
        <v>0</v>
      </c>
      <c r="O232" s="4">
        <f t="shared" si="54"/>
        <v>0</v>
      </c>
      <c r="P232" s="4">
        <f t="shared" si="54"/>
        <v>0</v>
      </c>
      <c r="Q232" s="4">
        <f t="shared" si="54"/>
        <v>0</v>
      </c>
      <c r="R232" s="13">
        <f t="shared" si="54"/>
        <v>0</v>
      </c>
    </row>
    <row r="233" spans="1:19" x14ac:dyDescent="0.35">
      <c r="A233" s="32"/>
      <c r="B233" s="33"/>
      <c r="C233" s="33"/>
      <c r="D233" s="33"/>
      <c r="E233" s="33"/>
      <c r="F233" s="33"/>
      <c r="G233" s="33"/>
      <c r="H233" s="34"/>
      <c r="I233" s="3">
        <v>2027</v>
      </c>
      <c r="J233" s="4">
        <f t="shared" si="54"/>
        <v>9.9</v>
      </c>
      <c r="K233" s="4">
        <f t="shared" si="54"/>
        <v>9.5</v>
      </c>
      <c r="L233" s="4">
        <f t="shared" si="54"/>
        <v>0.4</v>
      </c>
      <c r="M233" s="4">
        <f t="shared" si="54"/>
        <v>0</v>
      </c>
      <c r="N233" s="4">
        <f t="shared" si="54"/>
        <v>0</v>
      </c>
      <c r="O233" s="4">
        <f t="shared" si="54"/>
        <v>0</v>
      </c>
      <c r="P233" s="4">
        <f t="shared" si="54"/>
        <v>0</v>
      </c>
      <c r="Q233" s="4">
        <f t="shared" si="54"/>
        <v>0</v>
      </c>
      <c r="R233" s="13">
        <f t="shared" si="54"/>
        <v>0</v>
      </c>
    </row>
    <row r="234" spans="1:19" x14ac:dyDescent="0.35">
      <c r="A234" s="35"/>
      <c r="B234" s="36"/>
      <c r="C234" s="36"/>
      <c r="D234" s="36"/>
      <c r="E234" s="36"/>
      <c r="F234" s="36"/>
      <c r="G234" s="36"/>
      <c r="H234" s="37"/>
      <c r="I234" s="3">
        <v>2028</v>
      </c>
      <c r="J234" s="4">
        <f t="shared" si="54"/>
        <v>10.8</v>
      </c>
      <c r="K234" s="4">
        <f t="shared" si="54"/>
        <v>10.4</v>
      </c>
      <c r="L234" s="4">
        <f t="shared" si="54"/>
        <v>0.4</v>
      </c>
      <c r="M234" s="4">
        <f t="shared" si="54"/>
        <v>0</v>
      </c>
      <c r="N234" s="4">
        <f t="shared" si="54"/>
        <v>0</v>
      </c>
      <c r="O234" s="4">
        <f t="shared" si="54"/>
        <v>0</v>
      </c>
      <c r="P234" s="4">
        <f t="shared" si="54"/>
        <v>0</v>
      </c>
      <c r="Q234" s="4">
        <f t="shared" si="54"/>
        <v>0</v>
      </c>
      <c r="R234" s="13">
        <f t="shared" si="54"/>
        <v>0</v>
      </c>
    </row>
    <row r="235" spans="1:19" ht="49.5" customHeight="1" x14ac:dyDescent="0.35">
      <c r="A235" s="23" t="s">
        <v>60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1:19" ht="29.25" customHeight="1" x14ac:dyDescent="0.35">
      <c r="A236" s="22">
        <v>32</v>
      </c>
      <c r="B236" s="22" t="s">
        <v>137</v>
      </c>
      <c r="C236" s="22" t="s">
        <v>25</v>
      </c>
      <c r="D236" s="22" t="s">
        <v>152</v>
      </c>
      <c r="E236" s="22" t="s">
        <v>153</v>
      </c>
      <c r="F236" s="22" t="s">
        <v>98</v>
      </c>
      <c r="G236" s="22" t="s">
        <v>35</v>
      </c>
      <c r="H236" s="22" t="s">
        <v>135</v>
      </c>
      <c r="I236" s="3" t="s">
        <v>16</v>
      </c>
      <c r="J236" s="4">
        <f>SUM(J237:J241)</f>
        <v>52.64</v>
      </c>
      <c r="K236" s="4">
        <f t="shared" ref="K236:R236" si="55">SUM(K237:K241)</f>
        <v>48.5</v>
      </c>
      <c r="L236" s="4">
        <f t="shared" si="55"/>
        <v>1.94</v>
      </c>
      <c r="M236" s="4">
        <f t="shared" si="55"/>
        <v>2.2000000000000002</v>
      </c>
      <c r="N236" s="4">
        <f t="shared" si="55"/>
        <v>0</v>
      </c>
      <c r="O236" s="4">
        <f t="shared" si="55"/>
        <v>0</v>
      </c>
      <c r="P236" s="4">
        <f t="shared" si="55"/>
        <v>0</v>
      </c>
      <c r="Q236" s="4">
        <f t="shared" si="55"/>
        <v>0</v>
      </c>
      <c r="R236" s="13">
        <f t="shared" si="55"/>
        <v>0</v>
      </c>
      <c r="S236" s="18" t="s">
        <v>124</v>
      </c>
    </row>
    <row r="237" spans="1:19" ht="29.2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3">
        <v>2024</v>
      </c>
      <c r="J237" s="4">
        <f>SUM(K237:N237)</f>
        <v>1.5</v>
      </c>
      <c r="K237" s="4"/>
      <c r="L237" s="4"/>
      <c r="M237" s="4">
        <v>1.5</v>
      </c>
      <c r="N237" s="4"/>
      <c r="O237" s="4"/>
      <c r="P237" s="4"/>
      <c r="Q237" s="4"/>
      <c r="R237" s="13"/>
      <c r="S237" s="18"/>
    </row>
    <row r="238" spans="1:19" ht="29.2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3">
        <v>2025</v>
      </c>
      <c r="J238" s="4">
        <f t="shared" ref="J238:J247" si="56">SUM(K238:N238)</f>
        <v>0</v>
      </c>
      <c r="K238" s="4"/>
      <c r="L238" s="4"/>
      <c r="M238" s="4"/>
      <c r="N238" s="4"/>
      <c r="O238" s="4"/>
      <c r="P238" s="4"/>
      <c r="Q238" s="4"/>
      <c r="R238" s="13"/>
      <c r="S238" s="18"/>
    </row>
    <row r="239" spans="1:19" ht="29.2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3">
        <v>2026</v>
      </c>
      <c r="J239" s="4">
        <f t="shared" si="56"/>
        <v>51.14</v>
      </c>
      <c r="K239" s="4">
        <v>48.5</v>
      </c>
      <c r="L239" s="4">
        <v>1.94</v>
      </c>
      <c r="M239" s="4">
        <v>0.7</v>
      </c>
      <c r="N239" s="4"/>
      <c r="O239" s="4"/>
      <c r="P239" s="4"/>
      <c r="Q239" s="4"/>
      <c r="R239" s="13"/>
      <c r="S239" s="18"/>
    </row>
    <row r="240" spans="1:19" ht="29.2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3">
        <v>2027</v>
      </c>
      <c r="J240" s="4">
        <f t="shared" si="56"/>
        <v>0</v>
      </c>
      <c r="K240" s="4"/>
      <c r="L240" s="4"/>
      <c r="M240" s="4"/>
      <c r="N240" s="4"/>
      <c r="O240" s="4"/>
      <c r="P240" s="4"/>
      <c r="Q240" s="4"/>
      <c r="R240" s="13"/>
      <c r="S240" s="18"/>
    </row>
    <row r="241" spans="1:19" ht="29.25" customHeight="1" x14ac:dyDescent="0.35">
      <c r="A241" s="19"/>
      <c r="B241" s="19"/>
      <c r="C241" s="19"/>
      <c r="D241" s="19"/>
      <c r="E241" s="19"/>
      <c r="F241" s="19"/>
      <c r="G241" s="19"/>
      <c r="H241" s="19"/>
      <c r="I241" s="6">
        <v>2028</v>
      </c>
      <c r="J241" s="4">
        <f t="shared" si="56"/>
        <v>0</v>
      </c>
      <c r="K241" s="7"/>
      <c r="L241" s="7"/>
      <c r="M241" s="7"/>
      <c r="N241" s="7"/>
      <c r="O241" s="7"/>
      <c r="P241" s="7"/>
      <c r="Q241" s="7"/>
      <c r="R241" s="14"/>
      <c r="S241" s="18"/>
    </row>
    <row r="242" spans="1:19" ht="29.25" customHeight="1" x14ac:dyDescent="0.35">
      <c r="A242" s="22">
        <v>33</v>
      </c>
      <c r="B242" s="22" t="s">
        <v>136</v>
      </c>
      <c r="C242" s="22" t="s">
        <v>25</v>
      </c>
      <c r="D242" s="22" t="s">
        <v>152</v>
      </c>
      <c r="E242" s="22" t="s">
        <v>153</v>
      </c>
      <c r="F242" s="22" t="s">
        <v>98</v>
      </c>
      <c r="G242" s="22" t="s">
        <v>35</v>
      </c>
      <c r="H242" s="22">
        <v>2026</v>
      </c>
      <c r="I242" s="3" t="s">
        <v>16</v>
      </c>
      <c r="J242" s="4">
        <f>SUM(J243:J247)</f>
        <v>25.3</v>
      </c>
      <c r="K242" s="4">
        <f t="shared" ref="K242:R242" si="57">SUM(K243:K247)</f>
        <v>23.8</v>
      </c>
      <c r="L242" s="4">
        <f t="shared" si="57"/>
        <v>1.2</v>
      </c>
      <c r="M242" s="4">
        <f t="shared" si="57"/>
        <v>0.3</v>
      </c>
      <c r="N242" s="4">
        <f t="shared" si="57"/>
        <v>0</v>
      </c>
      <c r="O242" s="4">
        <f t="shared" si="57"/>
        <v>0</v>
      </c>
      <c r="P242" s="4">
        <f t="shared" si="57"/>
        <v>0</v>
      </c>
      <c r="Q242" s="4">
        <f t="shared" si="57"/>
        <v>0</v>
      </c>
      <c r="R242" s="13">
        <f t="shared" si="57"/>
        <v>0</v>
      </c>
      <c r="S242" s="5"/>
    </row>
    <row r="243" spans="1:19" ht="29.2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3">
        <v>2024</v>
      </c>
      <c r="J243" s="4">
        <f t="shared" si="56"/>
        <v>0</v>
      </c>
      <c r="K243" s="8"/>
      <c r="L243" s="8"/>
      <c r="M243" s="8"/>
      <c r="N243" s="8"/>
      <c r="O243" s="8"/>
      <c r="P243" s="8"/>
      <c r="Q243" s="8"/>
      <c r="R243" s="15"/>
      <c r="S243" s="5"/>
    </row>
    <row r="244" spans="1:19" ht="29.2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3">
        <v>2025</v>
      </c>
      <c r="J244" s="4">
        <f t="shared" si="56"/>
        <v>0</v>
      </c>
      <c r="K244" s="8"/>
      <c r="L244" s="8"/>
      <c r="M244" s="8"/>
      <c r="N244" s="8"/>
      <c r="O244" s="8"/>
      <c r="P244" s="8"/>
      <c r="Q244" s="8"/>
      <c r="R244" s="15"/>
      <c r="S244" s="5"/>
    </row>
    <row r="245" spans="1:19" ht="29.2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3">
        <v>2026</v>
      </c>
      <c r="J245" s="4">
        <f t="shared" si="56"/>
        <v>25.3</v>
      </c>
      <c r="K245" s="8">
        <v>23.8</v>
      </c>
      <c r="L245" s="8">
        <v>1.2</v>
      </c>
      <c r="M245" s="8">
        <v>0.3</v>
      </c>
      <c r="N245" s="8"/>
      <c r="O245" s="8"/>
      <c r="P245" s="8"/>
      <c r="Q245" s="8"/>
      <c r="R245" s="15"/>
      <c r="S245" s="5"/>
    </row>
    <row r="246" spans="1:19" ht="29.2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3">
        <v>2027</v>
      </c>
      <c r="J246" s="4">
        <f t="shared" si="56"/>
        <v>0</v>
      </c>
      <c r="K246" s="8"/>
      <c r="L246" s="8"/>
      <c r="M246" s="8"/>
      <c r="N246" s="8"/>
      <c r="O246" s="8"/>
      <c r="P246" s="8"/>
      <c r="Q246" s="8"/>
      <c r="R246" s="15"/>
      <c r="S246" s="5"/>
    </row>
    <row r="247" spans="1:19" ht="29.25" customHeight="1" x14ac:dyDescent="0.35">
      <c r="A247" s="19"/>
      <c r="B247" s="19"/>
      <c r="C247" s="19"/>
      <c r="D247" s="19"/>
      <c r="E247" s="19"/>
      <c r="F247" s="19"/>
      <c r="G247" s="19"/>
      <c r="H247" s="19"/>
      <c r="I247" s="6">
        <v>2028</v>
      </c>
      <c r="J247" s="4">
        <f t="shared" si="56"/>
        <v>0</v>
      </c>
      <c r="K247" s="9"/>
      <c r="L247" s="9"/>
      <c r="M247" s="9"/>
      <c r="N247" s="9"/>
      <c r="O247" s="9"/>
      <c r="P247" s="9"/>
      <c r="Q247" s="9"/>
      <c r="R247" s="16"/>
      <c r="S247" s="5"/>
    </row>
    <row r="248" spans="1:19" x14ac:dyDescent="0.35">
      <c r="A248" s="38" t="s">
        <v>62</v>
      </c>
      <c r="B248" s="38"/>
      <c r="C248" s="38"/>
      <c r="D248" s="38"/>
      <c r="E248" s="38"/>
      <c r="F248" s="38"/>
      <c r="G248" s="38"/>
      <c r="H248" s="38"/>
      <c r="I248" s="10" t="s">
        <v>16</v>
      </c>
      <c r="J248" s="8">
        <f>SUM(J249:J253)</f>
        <v>77.94</v>
      </c>
      <c r="K248" s="8">
        <f t="shared" ref="K248:R248" si="58">SUM(K249:K253)</f>
        <v>72.3</v>
      </c>
      <c r="L248" s="8">
        <f t="shared" si="58"/>
        <v>3.1399999999999997</v>
      </c>
      <c r="M248" s="8">
        <f t="shared" si="58"/>
        <v>2.5</v>
      </c>
      <c r="N248" s="8">
        <f t="shared" si="58"/>
        <v>0</v>
      </c>
      <c r="O248" s="8">
        <f t="shared" si="58"/>
        <v>0</v>
      </c>
      <c r="P248" s="8">
        <f t="shared" si="58"/>
        <v>0</v>
      </c>
      <c r="Q248" s="8">
        <f t="shared" si="58"/>
        <v>0</v>
      </c>
      <c r="R248" s="15">
        <f t="shared" si="58"/>
        <v>0</v>
      </c>
    </row>
    <row r="249" spans="1:19" x14ac:dyDescent="0.35">
      <c r="A249" s="38"/>
      <c r="B249" s="38"/>
      <c r="C249" s="38"/>
      <c r="D249" s="38"/>
      <c r="E249" s="38"/>
      <c r="F249" s="38"/>
      <c r="G249" s="38"/>
      <c r="H249" s="38"/>
      <c r="I249" s="10">
        <v>2024</v>
      </c>
      <c r="J249" s="8">
        <f>J237+J243</f>
        <v>1.5</v>
      </c>
      <c r="K249" s="8">
        <f t="shared" ref="K249:R249" si="59">K237+K243</f>
        <v>0</v>
      </c>
      <c r="L249" s="8">
        <f t="shared" si="59"/>
        <v>0</v>
      </c>
      <c r="M249" s="8">
        <f t="shared" si="59"/>
        <v>1.5</v>
      </c>
      <c r="N249" s="8">
        <f t="shared" si="59"/>
        <v>0</v>
      </c>
      <c r="O249" s="8">
        <f t="shared" si="59"/>
        <v>0</v>
      </c>
      <c r="P249" s="8">
        <f t="shared" si="59"/>
        <v>0</v>
      </c>
      <c r="Q249" s="8">
        <f t="shared" si="59"/>
        <v>0</v>
      </c>
      <c r="R249" s="15">
        <f t="shared" si="59"/>
        <v>0</v>
      </c>
    </row>
    <row r="250" spans="1:19" x14ac:dyDescent="0.35">
      <c r="A250" s="38"/>
      <c r="B250" s="38"/>
      <c r="C250" s="38"/>
      <c r="D250" s="38"/>
      <c r="E250" s="38"/>
      <c r="F250" s="38"/>
      <c r="G250" s="38"/>
      <c r="H250" s="38"/>
      <c r="I250" s="10">
        <v>2025</v>
      </c>
      <c r="J250" s="8">
        <f t="shared" ref="J250:R253" si="60">J238+J244</f>
        <v>0</v>
      </c>
      <c r="K250" s="8">
        <f t="shared" si="60"/>
        <v>0</v>
      </c>
      <c r="L250" s="8">
        <f t="shared" si="60"/>
        <v>0</v>
      </c>
      <c r="M250" s="8">
        <f t="shared" si="60"/>
        <v>0</v>
      </c>
      <c r="N250" s="8">
        <f t="shared" si="60"/>
        <v>0</v>
      </c>
      <c r="O250" s="8">
        <f t="shared" si="60"/>
        <v>0</v>
      </c>
      <c r="P250" s="8">
        <f t="shared" si="60"/>
        <v>0</v>
      </c>
      <c r="Q250" s="8">
        <f t="shared" si="60"/>
        <v>0</v>
      </c>
      <c r="R250" s="15">
        <f t="shared" si="60"/>
        <v>0</v>
      </c>
    </row>
    <row r="251" spans="1:19" x14ac:dyDescent="0.35">
      <c r="A251" s="38"/>
      <c r="B251" s="38"/>
      <c r="C251" s="38"/>
      <c r="D251" s="38"/>
      <c r="E251" s="38"/>
      <c r="F251" s="38"/>
      <c r="G251" s="38"/>
      <c r="H251" s="38"/>
      <c r="I251" s="10">
        <v>2026</v>
      </c>
      <c r="J251" s="8">
        <f t="shared" si="60"/>
        <v>76.44</v>
      </c>
      <c r="K251" s="8">
        <f t="shared" si="60"/>
        <v>72.3</v>
      </c>
      <c r="L251" s="8">
        <f t="shared" si="60"/>
        <v>3.1399999999999997</v>
      </c>
      <c r="M251" s="8">
        <f t="shared" si="60"/>
        <v>1</v>
      </c>
      <c r="N251" s="8">
        <f t="shared" si="60"/>
        <v>0</v>
      </c>
      <c r="O251" s="8">
        <f t="shared" si="60"/>
        <v>0</v>
      </c>
      <c r="P251" s="8">
        <f t="shared" si="60"/>
        <v>0</v>
      </c>
      <c r="Q251" s="8">
        <f t="shared" si="60"/>
        <v>0</v>
      </c>
      <c r="R251" s="15">
        <f t="shared" si="60"/>
        <v>0</v>
      </c>
    </row>
    <row r="252" spans="1:19" x14ac:dyDescent="0.35">
      <c r="A252" s="38"/>
      <c r="B252" s="38"/>
      <c r="C252" s="38"/>
      <c r="D252" s="38"/>
      <c r="E252" s="38"/>
      <c r="F252" s="38"/>
      <c r="G252" s="38"/>
      <c r="H252" s="38"/>
      <c r="I252" s="10">
        <v>2027</v>
      </c>
      <c r="J252" s="8">
        <f t="shared" si="60"/>
        <v>0</v>
      </c>
      <c r="K252" s="8">
        <f t="shared" si="60"/>
        <v>0</v>
      </c>
      <c r="L252" s="8">
        <f t="shared" si="60"/>
        <v>0</v>
      </c>
      <c r="M252" s="8">
        <f t="shared" si="60"/>
        <v>0</v>
      </c>
      <c r="N252" s="8">
        <f t="shared" si="60"/>
        <v>0</v>
      </c>
      <c r="O252" s="8">
        <f t="shared" si="60"/>
        <v>0</v>
      </c>
      <c r="P252" s="8">
        <f t="shared" si="60"/>
        <v>0</v>
      </c>
      <c r="Q252" s="8">
        <f t="shared" si="60"/>
        <v>0</v>
      </c>
      <c r="R252" s="15">
        <f t="shared" si="60"/>
        <v>0</v>
      </c>
    </row>
    <row r="253" spans="1:19" x14ac:dyDescent="0.35">
      <c r="A253" s="38"/>
      <c r="B253" s="38"/>
      <c r="C253" s="38"/>
      <c r="D253" s="38"/>
      <c r="E253" s="38"/>
      <c r="F253" s="38"/>
      <c r="G253" s="38"/>
      <c r="H253" s="38"/>
      <c r="I253" s="10">
        <v>2028</v>
      </c>
      <c r="J253" s="8">
        <f t="shared" si="60"/>
        <v>0</v>
      </c>
      <c r="K253" s="8">
        <f t="shared" si="60"/>
        <v>0</v>
      </c>
      <c r="L253" s="8">
        <f t="shared" si="60"/>
        <v>0</v>
      </c>
      <c r="M253" s="8">
        <f t="shared" si="60"/>
        <v>0</v>
      </c>
      <c r="N253" s="8">
        <f t="shared" si="60"/>
        <v>0</v>
      </c>
      <c r="O253" s="8">
        <f t="shared" si="60"/>
        <v>0</v>
      </c>
      <c r="P253" s="8">
        <f t="shared" si="60"/>
        <v>0</v>
      </c>
      <c r="Q253" s="8">
        <f t="shared" si="60"/>
        <v>0</v>
      </c>
      <c r="R253" s="15">
        <f t="shared" si="60"/>
        <v>0</v>
      </c>
    </row>
    <row r="254" spans="1:19" ht="43.5" customHeight="1" x14ac:dyDescent="0.35">
      <c r="A254" s="35" t="s">
        <v>115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</row>
    <row r="255" spans="1:19" ht="21" customHeight="1" x14ac:dyDescent="0.35">
      <c r="A255" s="22">
        <v>34</v>
      </c>
      <c r="B255" s="22" t="s">
        <v>63</v>
      </c>
      <c r="C255" s="22" t="s">
        <v>99</v>
      </c>
      <c r="D255" s="22" t="s">
        <v>64</v>
      </c>
      <c r="E255" s="22" t="s">
        <v>139</v>
      </c>
      <c r="F255" s="22" t="s">
        <v>116</v>
      </c>
      <c r="G255" s="22" t="s">
        <v>18</v>
      </c>
      <c r="H255" s="22" t="s">
        <v>61</v>
      </c>
      <c r="I255" s="3" t="s">
        <v>16</v>
      </c>
      <c r="J255" s="4">
        <f>SUM(J256:J260)</f>
        <v>6.3</v>
      </c>
      <c r="K255" s="4">
        <f t="shared" ref="K255:R255" si="61">SUM(K256:K260)</f>
        <v>0</v>
      </c>
      <c r="L255" s="4">
        <f t="shared" si="61"/>
        <v>0</v>
      </c>
      <c r="M255" s="4">
        <f t="shared" si="61"/>
        <v>0</v>
      </c>
      <c r="N255" s="4">
        <f t="shared" si="61"/>
        <v>6.3</v>
      </c>
      <c r="O255" s="4">
        <f t="shared" si="61"/>
        <v>0</v>
      </c>
      <c r="P255" s="4">
        <f t="shared" si="61"/>
        <v>44.951000000000001</v>
      </c>
      <c r="Q255" s="4">
        <f t="shared" si="61"/>
        <v>0</v>
      </c>
      <c r="R255" s="13">
        <f t="shared" si="61"/>
        <v>0</v>
      </c>
      <c r="S255" s="18" t="s">
        <v>125</v>
      </c>
    </row>
    <row r="256" spans="1:19" x14ac:dyDescent="0.35">
      <c r="A256" s="22"/>
      <c r="B256" s="22"/>
      <c r="C256" s="22"/>
      <c r="D256" s="22"/>
      <c r="E256" s="22"/>
      <c r="F256" s="22"/>
      <c r="G256" s="22"/>
      <c r="H256" s="22"/>
      <c r="I256" s="3">
        <v>2024</v>
      </c>
      <c r="J256" s="4">
        <f>SUM(K256:N256)</f>
        <v>4.8</v>
      </c>
      <c r="K256" s="4"/>
      <c r="L256" s="4"/>
      <c r="M256" s="4"/>
      <c r="N256" s="4">
        <v>4.8</v>
      </c>
      <c r="O256" s="4"/>
      <c r="P256" s="4"/>
      <c r="Q256" s="4"/>
      <c r="R256" s="13"/>
      <c r="S256" s="18"/>
    </row>
    <row r="257" spans="1:19" x14ac:dyDescent="0.35">
      <c r="A257" s="22"/>
      <c r="B257" s="22"/>
      <c r="C257" s="22"/>
      <c r="D257" s="22"/>
      <c r="E257" s="22"/>
      <c r="F257" s="22"/>
      <c r="G257" s="22"/>
      <c r="H257" s="22"/>
      <c r="I257" s="3">
        <v>2025</v>
      </c>
      <c r="J257" s="4">
        <f t="shared" ref="J257:J272" si="62">SUM(K257:N257)</f>
        <v>1</v>
      </c>
      <c r="K257" s="4"/>
      <c r="L257" s="4"/>
      <c r="M257" s="4"/>
      <c r="N257" s="4">
        <v>1</v>
      </c>
      <c r="O257" s="4"/>
      <c r="P257" s="4"/>
      <c r="Q257" s="4"/>
      <c r="R257" s="13"/>
      <c r="S257" s="18"/>
    </row>
    <row r="258" spans="1:19" x14ac:dyDescent="0.35">
      <c r="A258" s="22"/>
      <c r="B258" s="22"/>
      <c r="C258" s="22"/>
      <c r="D258" s="22"/>
      <c r="E258" s="22"/>
      <c r="F258" s="22"/>
      <c r="G258" s="22"/>
      <c r="H258" s="22"/>
      <c r="I258" s="3">
        <v>2026</v>
      </c>
      <c r="J258" s="4">
        <f t="shared" si="62"/>
        <v>0.5</v>
      </c>
      <c r="K258" s="4"/>
      <c r="L258" s="4"/>
      <c r="M258" s="4"/>
      <c r="N258" s="4">
        <v>0.5</v>
      </c>
      <c r="O258" s="4"/>
      <c r="P258" s="4">
        <v>14.4</v>
      </c>
      <c r="Q258" s="4"/>
      <c r="R258" s="13"/>
      <c r="S258" s="18"/>
    </row>
    <row r="259" spans="1:19" x14ac:dyDescent="0.35">
      <c r="A259" s="22"/>
      <c r="B259" s="22"/>
      <c r="C259" s="22"/>
      <c r="D259" s="22"/>
      <c r="E259" s="22"/>
      <c r="F259" s="22"/>
      <c r="G259" s="22"/>
      <c r="H259" s="22"/>
      <c r="I259" s="3">
        <v>2027</v>
      </c>
      <c r="J259" s="4">
        <f t="shared" si="62"/>
        <v>0</v>
      </c>
      <c r="K259" s="4"/>
      <c r="L259" s="4"/>
      <c r="M259" s="4"/>
      <c r="N259" s="4"/>
      <c r="O259" s="4"/>
      <c r="P259" s="4">
        <v>14.976000000000001</v>
      </c>
      <c r="Q259" s="4"/>
      <c r="R259" s="13"/>
      <c r="S259" s="18"/>
    </row>
    <row r="260" spans="1:19" x14ac:dyDescent="0.35">
      <c r="A260" s="22"/>
      <c r="B260" s="22"/>
      <c r="C260" s="22"/>
      <c r="D260" s="22"/>
      <c r="E260" s="22"/>
      <c r="F260" s="22"/>
      <c r="G260" s="22"/>
      <c r="H260" s="22"/>
      <c r="I260" s="3">
        <v>2028</v>
      </c>
      <c r="J260" s="4">
        <f t="shared" si="62"/>
        <v>0</v>
      </c>
      <c r="K260" s="4"/>
      <c r="L260" s="4"/>
      <c r="M260" s="4"/>
      <c r="N260" s="4"/>
      <c r="O260" s="4"/>
      <c r="P260" s="4">
        <v>15.574999999999999</v>
      </c>
      <c r="Q260" s="4"/>
      <c r="R260" s="13"/>
      <c r="S260" s="18"/>
    </row>
    <row r="261" spans="1:19" ht="22.5" customHeight="1" x14ac:dyDescent="0.35">
      <c r="A261" s="22">
        <v>35</v>
      </c>
      <c r="B261" s="22" t="s">
        <v>65</v>
      </c>
      <c r="C261" s="22" t="s">
        <v>99</v>
      </c>
      <c r="D261" s="22" t="s">
        <v>66</v>
      </c>
      <c r="E261" s="22" t="s">
        <v>139</v>
      </c>
      <c r="F261" s="22" t="s">
        <v>116</v>
      </c>
      <c r="G261" s="22" t="s">
        <v>18</v>
      </c>
      <c r="H261" s="22" t="s">
        <v>24</v>
      </c>
      <c r="I261" s="3" t="s">
        <v>16</v>
      </c>
      <c r="J261" s="4">
        <f>SUM(J262:J266)</f>
        <v>8.6999999999999993</v>
      </c>
      <c r="K261" s="4">
        <f t="shared" ref="K261:R261" si="63">SUM(K262:K266)</f>
        <v>0</v>
      </c>
      <c r="L261" s="4">
        <f t="shared" si="63"/>
        <v>0</v>
      </c>
      <c r="M261" s="4">
        <f t="shared" si="63"/>
        <v>0</v>
      </c>
      <c r="N261" s="4">
        <f t="shared" si="63"/>
        <v>8.6999999999999993</v>
      </c>
      <c r="O261" s="4">
        <f t="shared" si="63"/>
        <v>0</v>
      </c>
      <c r="P261" s="4">
        <f t="shared" si="63"/>
        <v>39.644000000000005</v>
      </c>
      <c r="Q261" s="4">
        <f t="shared" si="63"/>
        <v>0</v>
      </c>
      <c r="R261" s="13">
        <f t="shared" si="63"/>
        <v>0</v>
      </c>
      <c r="S261" s="18"/>
    </row>
    <row r="262" spans="1:19" x14ac:dyDescent="0.35">
      <c r="A262" s="22"/>
      <c r="B262" s="22"/>
      <c r="C262" s="22"/>
      <c r="D262" s="22"/>
      <c r="E262" s="22"/>
      <c r="F262" s="22"/>
      <c r="G262" s="22"/>
      <c r="H262" s="22"/>
      <c r="I262" s="3">
        <v>2024</v>
      </c>
      <c r="J262" s="4">
        <f t="shared" si="62"/>
        <v>7</v>
      </c>
      <c r="K262" s="4"/>
      <c r="L262" s="4"/>
      <c r="M262" s="4"/>
      <c r="N262" s="4">
        <v>7</v>
      </c>
      <c r="O262" s="4"/>
      <c r="P262" s="4"/>
      <c r="Q262" s="4"/>
      <c r="R262" s="13"/>
      <c r="S262" s="18"/>
    </row>
    <row r="263" spans="1:19" x14ac:dyDescent="0.35">
      <c r="A263" s="22"/>
      <c r="B263" s="22"/>
      <c r="C263" s="22"/>
      <c r="D263" s="22"/>
      <c r="E263" s="22"/>
      <c r="F263" s="22"/>
      <c r="G263" s="22"/>
      <c r="H263" s="22"/>
      <c r="I263" s="3">
        <v>2025</v>
      </c>
      <c r="J263" s="4">
        <f t="shared" si="62"/>
        <v>1.7</v>
      </c>
      <c r="K263" s="4"/>
      <c r="L263" s="4"/>
      <c r="M263" s="4"/>
      <c r="N263" s="4">
        <v>1.7</v>
      </c>
      <c r="O263" s="4"/>
      <c r="P263" s="4"/>
      <c r="Q263" s="4"/>
      <c r="R263" s="13"/>
      <c r="S263" s="18"/>
    </row>
    <row r="264" spans="1:19" x14ac:dyDescent="0.35">
      <c r="A264" s="22"/>
      <c r="B264" s="22"/>
      <c r="C264" s="22"/>
      <c r="D264" s="22"/>
      <c r="E264" s="22"/>
      <c r="F264" s="22"/>
      <c r="G264" s="22"/>
      <c r="H264" s="22"/>
      <c r="I264" s="3">
        <v>2026</v>
      </c>
      <c r="J264" s="4">
        <f t="shared" si="62"/>
        <v>0</v>
      </c>
      <c r="K264" s="4"/>
      <c r="L264" s="4"/>
      <c r="M264" s="4"/>
      <c r="N264" s="4"/>
      <c r="O264" s="4"/>
      <c r="P264" s="4">
        <v>12.7</v>
      </c>
      <c r="Q264" s="4"/>
      <c r="R264" s="13"/>
      <c r="S264" s="18"/>
    </row>
    <row r="265" spans="1:19" x14ac:dyDescent="0.35">
      <c r="A265" s="22"/>
      <c r="B265" s="22"/>
      <c r="C265" s="22"/>
      <c r="D265" s="22"/>
      <c r="E265" s="22"/>
      <c r="F265" s="22"/>
      <c r="G265" s="22"/>
      <c r="H265" s="22"/>
      <c r="I265" s="3">
        <v>2027</v>
      </c>
      <c r="J265" s="4">
        <f t="shared" si="62"/>
        <v>0</v>
      </c>
      <c r="K265" s="4"/>
      <c r="L265" s="4"/>
      <c r="M265" s="4"/>
      <c r="N265" s="4"/>
      <c r="O265" s="4"/>
      <c r="P265" s="4">
        <v>13.208</v>
      </c>
      <c r="Q265" s="4"/>
      <c r="R265" s="13"/>
      <c r="S265" s="18"/>
    </row>
    <row r="266" spans="1:19" x14ac:dyDescent="0.35">
      <c r="A266" s="22"/>
      <c r="B266" s="22"/>
      <c r="C266" s="22"/>
      <c r="D266" s="22"/>
      <c r="E266" s="22"/>
      <c r="F266" s="22"/>
      <c r="G266" s="22"/>
      <c r="H266" s="22"/>
      <c r="I266" s="3">
        <v>2028</v>
      </c>
      <c r="J266" s="4">
        <f t="shared" si="62"/>
        <v>0</v>
      </c>
      <c r="K266" s="4"/>
      <c r="L266" s="4"/>
      <c r="M266" s="4"/>
      <c r="N266" s="4"/>
      <c r="O266" s="4"/>
      <c r="P266" s="4">
        <v>13.736000000000001</v>
      </c>
      <c r="Q266" s="4"/>
      <c r="R266" s="13"/>
      <c r="S266" s="18"/>
    </row>
    <row r="267" spans="1:19" ht="21" customHeight="1" x14ac:dyDescent="0.35">
      <c r="A267" s="22">
        <v>36</v>
      </c>
      <c r="B267" s="22" t="s">
        <v>52</v>
      </c>
      <c r="C267" s="22" t="s">
        <v>100</v>
      </c>
      <c r="D267" s="22" t="s">
        <v>101</v>
      </c>
      <c r="E267" s="22" t="s">
        <v>139</v>
      </c>
      <c r="F267" s="22" t="s">
        <v>117</v>
      </c>
      <c r="G267" s="22" t="s">
        <v>27</v>
      </c>
      <c r="H267" s="22" t="s">
        <v>19</v>
      </c>
      <c r="I267" s="3" t="s">
        <v>16</v>
      </c>
      <c r="J267" s="4">
        <f>SUM(J268:J272)</f>
        <v>8.3000000000000007</v>
      </c>
      <c r="K267" s="4">
        <f t="shared" ref="K267:R267" si="64">SUM(K268:K272)</f>
        <v>0</v>
      </c>
      <c r="L267" s="4">
        <f t="shared" si="64"/>
        <v>0</v>
      </c>
      <c r="M267" s="4">
        <f t="shared" si="64"/>
        <v>0</v>
      </c>
      <c r="N267" s="4">
        <f t="shared" si="64"/>
        <v>8.3000000000000007</v>
      </c>
      <c r="O267" s="4">
        <f t="shared" si="64"/>
        <v>0</v>
      </c>
      <c r="P267" s="4">
        <f t="shared" si="64"/>
        <v>136.12700000000001</v>
      </c>
      <c r="Q267" s="4">
        <f t="shared" si="64"/>
        <v>0</v>
      </c>
      <c r="R267" s="13">
        <f t="shared" si="64"/>
        <v>6</v>
      </c>
      <c r="S267" s="18"/>
    </row>
    <row r="268" spans="1:19" x14ac:dyDescent="0.35">
      <c r="A268" s="22"/>
      <c r="B268" s="22"/>
      <c r="C268" s="22"/>
      <c r="D268" s="22"/>
      <c r="E268" s="22"/>
      <c r="F268" s="22"/>
      <c r="G268" s="22"/>
      <c r="H268" s="22"/>
      <c r="I268" s="3">
        <v>2024</v>
      </c>
      <c r="J268" s="4">
        <f t="shared" si="62"/>
        <v>8.3000000000000007</v>
      </c>
      <c r="K268" s="4"/>
      <c r="L268" s="4"/>
      <c r="M268" s="4"/>
      <c r="N268" s="4">
        <v>8.3000000000000007</v>
      </c>
      <c r="O268" s="4"/>
      <c r="P268" s="4">
        <v>24</v>
      </c>
      <c r="Q268" s="4"/>
      <c r="R268" s="13">
        <v>6</v>
      </c>
      <c r="S268" s="18"/>
    </row>
    <row r="269" spans="1:19" x14ac:dyDescent="0.35">
      <c r="A269" s="22"/>
      <c r="B269" s="22"/>
      <c r="C269" s="22"/>
      <c r="D269" s="22"/>
      <c r="E269" s="22"/>
      <c r="F269" s="22"/>
      <c r="G269" s="22"/>
      <c r="H269" s="22"/>
      <c r="I269" s="3">
        <v>2025</v>
      </c>
      <c r="J269" s="4">
        <f t="shared" si="62"/>
        <v>0</v>
      </c>
      <c r="K269" s="4"/>
      <c r="L269" s="4"/>
      <c r="M269" s="4"/>
      <c r="N269" s="4"/>
      <c r="O269" s="4"/>
      <c r="P269" s="4">
        <v>26.135999999999999</v>
      </c>
      <c r="Q269" s="4"/>
      <c r="R269" s="13"/>
      <c r="S269" s="18"/>
    </row>
    <row r="270" spans="1:19" x14ac:dyDescent="0.35">
      <c r="A270" s="22"/>
      <c r="B270" s="22"/>
      <c r="C270" s="22"/>
      <c r="D270" s="22"/>
      <c r="E270" s="22"/>
      <c r="F270" s="22"/>
      <c r="G270" s="22"/>
      <c r="H270" s="22"/>
      <c r="I270" s="3">
        <v>2026</v>
      </c>
      <c r="J270" s="4">
        <f t="shared" si="62"/>
        <v>0</v>
      </c>
      <c r="K270" s="4"/>
      <c r="L270" s="4"/>
      <c r="M270" s="4"/>
      <c r="N270" s="4"/>
      <c r="O270" s="4"/>
      <c r="P270" s="4">
        <v>27.547000000000001</v>
      </c>
      <c r="Q270" s="4"/>
      <c r="R270" s="13"/>
      <c r="S270" s="18"/>
    </row>
    <row r="271" spans="1:19" x14ac:dyDescent="0.35">
      <c r="A271" s="22"/>
      <c r="B271" s="22"/>
      <c r="C271" s="22"/>
      <c r="D271" s="22"/>
      <c r="E271" s="22"/>
      <c r="F271" s="22"/>
      <c r="G271" s="22"/>
      <c r="H271" s="22"/>
      <c r="I271" s="3">
        <v>2027</v>
      </c>
      <c r="J271" s="4">
        <f t="shared" si="62"/>
        <v>0</v>
      </c>
      <c r="K271" s="4"/>
      <c r="L271" s="4"/>
      <c r="M271" s="4"/>
      <c r="N271" s="4"/>
      <c r="O271" s="4"/>
      <c r="P271" s="4">
        <v>28.649000000000001</v>
      </c>
      <c r="Q271" s="4"/>
      <c r="R271" s="13"/>
      <c r="S271" s="18"/>
    </row>
    <row r="272" spans="1:19" x14ac:dyDescent="0.35">
      <c r="A272" s="22"/>
      <c r="B272" s="22"/>
      <c r="C272" s="22"/>
      <c r="D272" s="22"/>
      <c r="E272" s="22"/>
      <c r="F272" s="22"/>
      <c r="G272" s="22"/>
      <c r="H272" s="22"/>
      <c r="I272" s="3">
        <v>2028</v>
      </c>
      <c r="J272" s="4">
        <f t="shared" si="62"/>
        <v>0</v>
      </c>
      <c r="K272" s="4"/>
      <c r="L272" s="4"/>
      <c r="M272" s="4"/>
      <c r="N272" s="4"/>
      <c r="O272" s="4"/>
      <c r="P272" s="4">
        <v>29.795000000000002</v>
      </c>
      <c r="Q272" s="4"/>
      <c r="R272" s="13"/>
      <c r="S272" s="18"/>
    </row>
    <row r="273" spans="1:19" x14ac:dyDescent="0.35">
      <c r="A273" s="29" t="s">
        <v>80</v>
      </c>
      <c r="B273" s="30"/>
      <c r="C273" s="30"/>
      <c r="D273" s="30"/>
      <c r="E273" s="30"/>
      <c r="F273" s="30"/>
      <c r="G273" s="30"/>
      <c r="H273" s="31"/>
      <c r="I273" s="3" t="s">
        <v>16</v>
      </c>
      <c r="J273" s="4">
        <f>SUM(J274:J278)</f>
        <v>23.3</v>
      </c>
      <c r="K273" s="4">
        <f t="shared" ref="K273:R273" si="65">SUM(K274:K278)</f>
        <v>0</v>
      </c>
      <c r="L273" s="4">
        <f t="shared" si="65"/>
        <v>0</v>
      </c>
      <c r="M273" s="4">
        <f t="shared" si="65"/>
        <v>0</v>
      </c>
      <c r="N273" s="4">
        <f t="shared" si="65"/>
        <v>23.3</v>
      </c>
      <c r="O273" s="4">
        <f t="shared" si="65"/>
        <v>0</v>
      </c>
      <c r="P273" s="4">
        <f t="shared" si="65"/>
        <v>220.72199999999998</v>
      </c>
      <c r="Q273" s="4">
        <f t="shared" si="65"/>
        <v>0</v>
      </c>
      <c r="R273" s="13">
        <f t="shared" si="65"/>
        <v>6</v>
      </c>
    </row>
    <row r="274" spans="1:19" x14ac:dyDescent="0.35">
      <c r="A274" s="32"/>
      <c r="B274" s="33"/>
      <c r="C274" s="33"/>
      <c r="D274" s="33"/>
      <c r="E274" s="33"/>
      <c r="F274" s="33"/>
      <c r="G274" s="33"/>
      <c r="H274" s="34"/>
      <c r="I274" s="3">
        <v>2024</v>
      </c>
      <c r="J274" s="4">
        <f>J256+J262+J268</f>
        <v>20.100000000000001</v>
      </c>
      <c r="K274" s="4">
        <f t="shared" ref="K274:R274" si="66">K256+K262+K268</f>
        <v>0</v>
      </c>
      <c r="L274" s="4">
        <f t="shared" si="66"/>
        <v>0</v>
      </c>
      <c r="M274" s="4">
        <f t="shared" si="66"/>
        <v>0</v>
      </c>
      <c r="N274" s="4">
        <f t="shared" si="66"/>
        <v>20.100000000000001</v>
      </c>
      <c r="O274" s="4">
        <f t="shared" si="66"/>
        <v>0</v>
      </c>
      <c r="P274" s="4">
        <f t="shared" si="66"/>
        <v>24</v>
      </c>
      <c r="Q274" s="4">
        <f t="shared" si="66"/>
        <v>0</v>
      </c>
      <c r="R274" s="13">
        <f t="shared" si="66"/>
        <v>6</v>
      </c>
    </row>
    <row r="275" spans="1:19" x14ac:dyDescent="0.35">
      <c r="A275" s="32"/>
      <c r="B275" s="33"/>
      <c r="C275" s="33"/>
      <c r="D275" s="33"/>
      <c r="E275" s="33"/>
      <c r="F275" s="33"/>
      <c r="G275" s="33"/>
      <c r="H275" s="34"/>
      <c r="I275" s="3">
        <v>2025</v>
      </c>
      <c r="J275" s="4">
        <f t="shared" ref="J275:R278" si="67">J257+J263+J269</f>
        <v>2.7</v>
      </c>
      <c r="K275" s="4">
        <f t="shared" si="67"/>
        <v>0</v>
      </c>
      <c r="L275" s="4">
        <f t="shared" si="67"/>
        <v>0</v>
      </c>
      <c r="M275" s="4">
        <f t="shared" si="67"/>
        <v>0</v>
      </c>
      <c r="N275" s="4">
        <f t="shared" si="67"/>
        <v>2.7</v>
      </c>
      <c r="O275" s="4">
        <f t="shared" si="67"/>
        <v>0</v>
      </c>
      <c r="P275" s="4">
        <f t="shared" si="67"/>
        <v>26.135999999999999</v>
      </c>
      <c r="Q275" s="4">
        <f t="shared" si="67"/>
        <v>0</v>
      </c>
      <c r="R275" s="13">
        <f t="shared" si="67"/>
        <v>0</v>
      </c>
    </row>
    <row r="276" spans="1:19" x14ac:dyDescent="0.35">
      <c r="A276" s="32"/>
      <c r="B276" s="33"/>
      <c r="C276" s="33"/>
      <c r="D276" s="33"/>
      <c r="E276" s="33"/>
      <c r="F276" s="33"/>
      <c r="G276" s="33"/>
      <c r="H276" s="34"/>
      <c r="I276" s="3">
        <v>2026</v>
      </c>
      <c r="J276" s="4">
        <f t="shared" si="67"/>
        <v>0.5</v>
      </c>
      <c r="K276" s="4">
        <f t="shared" si="67"/>
        <v>0</v>
      </c>
      <c r="L276" s="4">
        <f t="shared" si="67"/>
        <v>0</v>
      </c>
      <c r="M276" s="4">
        <f t="shared" si="67"/>
        <v>0</v>
      </c>
      <c r="N276" s="4">
        <f t="shared" si="67"/>
        <v>0.5</v>
      </c>
      <c r="O276" s="4">
        <f t="shared" si="67"/>
        <v>0</v>
      </c>
      <c r="P276" s="4">
        <f t="shared" si="67"/>
        <v>54.647000000000006</v>
      </c>
      <c r="Q276" s="4">
        <f t="shared" si="67"/>
        <v>0</v>
      </c>
      <c r="R276" s="13">
        <f t="shared" si="67"/>
        <v>0</v>
      </c>
    </row>
    <row r="277" spans="1:19" x14ac:dyDescent="0.35">
      <c r="A277" s="32"/>
      <c r="B277" s="33"/>
      <c r="C277" s="33"/>
      <c r="D277" s="33"/>
      <c r="E277" s="33"/>
      <c r="F277" s="33"/>
      <c r="G277" s="33"/>
      <c r="H277" s="34"/>
      <c r="I277" s="3">
        <v>2027</v>
      </c>
      <c r="J277" s="4">
        <f t="shared" si="67"/>
        <v>0</v>
      </c>
      <c r="K277" s="4">
        <f t="shared" si="67"/>
        <v>0</v>
      </c>
      <c r="L277" s="4">
        <f t="shared" si="67"/>
        <v>0</v>
      </c>
      <c r="M277" s="4">
        <f t="shared" si="67"/>
        <v>0</v>
      </c>
      <c r="N277" s="4">
        <f t="shared" si="67"/>
        <v>0</v>
      </c>
      <c r="O277" s="4">
        <f t="shared" si="67"/>
        <v>0</v>
      </c>
      <c r="P277" s="4">
        <f t="shared" si="67"/>
        <v>56.832999999999998</v>
      </c>
      <c r="Q277" s="4">
        <f t="shared" si="67"/>
        <v>0</v>
      </c>
      <c r="R277" s="13">
        <f t="shared" si="67"/>
        <v>0</v>
      </c>
    </row>
    <row r="278" spans="1:19" x14ac:dyDescent="0.35">
      <c r="A278" s="35"/>
      <c r="B278" s="36"/>
      <c r="C278" s="36"/>
      <c r="D278" s="36"/>
      <c r="E278" s="36"/>
      <c r="F278" s="36"/>
      <c r="G278" s="36"/>
      <c r="H278" s="37"/>
      <c r="I278" s="3">
        <v>2028</v>
      </c>
      <c r="J278" s="4">
        <f t="shared" si="67"/>
        <v>0</v>
      </c>
      <c r="K278" s="4">
        <f t="shared" si="67"/>
        <v>0</v>
      </c>
      <c r="L278" s="4">
        <f t="shared" si="67"/>
        <v>0</v>
      </c>
      <c r="M278" s="4">
        <f t="shared" si="67"/>
        <v>0</v>
      </c>
      <c r="N278" s="4">
        <f t="shared" si="67"/>
        <v>0</v>
      </c>
      <c r="O278" s="4">
        <f t="shared" si="67"/>
        <v>0</v>
      </c>
      <c r="P278" s="4">
        <f t="shared" si="67"/>
        <v>59.106000000000002</v>
      </c>
      <c r="Q278" s="4">
        <f t="shared" si="67"/>
        <v>0</v>
      </c>
      <c r="R278" s="13">
        <f t="shared" si="67"/>
        <v>0</v>
      </c>
    </row>
    <row r="279" spans="1:19" x14ac:dyDescent="0.35">
      <c r="A279" s="29" t="s">
        <v>67</v>
      </c>
      <c r="B279" s="30"/>
      <c r="C279" s="30"/>
      <c r="D279" s="30"/>
      <c r="E279" s="30"/>
      <c r="F279" s="30"/>
      <c r="G279" s="30"/>
      <c r="H279" s="31"/>
      <c r="I279" s="3" t="s">
        <v>16</v>
      </c>
      <c r="J279" s="4">
        <f>SUM(J280:J284)</f>
        <v>3005.0599000000002</v>
      </c>
      <c r="K279" s="4">
        <f t="shared" ref="K279:R279" si="68">SUM(K280:K284)</f>
        <v>201.8742</v>
      </c>
      <c r="L279" s="4">
        <f t="shared" si="68"/>
        <v>942.00969999999995</v>
      </c>
      <c r="M279" s="4">
        <f t="shared" si="68"/>
        <v>117.85599999999999</v>
      </c>
      <c r="N279" s="4">
        <f t="shared" si="68"/>
        <v>1743.32</v>
      </c>
      <c r="O279" s="4">
        <f t="shared" si="68"/>
        <v>8493.68</v>
      </c>
      <c r="P279" s="4">
        <f t="shared" si="68"/>
        <v>220.72199999999998</v>
      </c>
      <c r="Q279" s="4">
        <f t="shared" si="68"/>
        <v>0</v>
      </c>
      <c r="R279" s="13">
        <f t="shared" si="68"/>
        <v>21</v>
      </c>
    </row>
    <row r="280" spans="1:19" x14ac:dyDescent="0.35">
      <c r="A280" s="32"/>
      <c r="B280" s="33"/>
      <c r="C280" s="33"/>
      <c r="D280" s="33"/>
      <c r="E280" s="33"/>
      <c r="F280" s="33"/>
      <c r="G280" s="33"/>
      <c r="H280" s="34"/>
      <c r="I280" s="3">
        <v>2024</v>
      </c>
      <c r="J280" s="4">
        <f>J45+J70+J89+J144+J187+J230+J249+J274</f>
        <v>604.48500000000001</v>
      </c>
      <c r="K280" s="4">
        <f t="shared" ref="K280:R280" si="69">K45+K70+K89+K144+K187+K230+K249+K274</f>
        <v>17.7742</v>
      </c>
      <c r="L280" s="4">
        <f t="shared" si="69"/>
        <v>148.73480000000001</v>
      </c>
      <c r="M280" s="4">
        <f t="shared" si="69"/>
        <v>15.555999999999999</v>
      </c>
      <c r="N280" s="4">
        <f t="shared" si="69"/>
        <v>422.41999999999996</v>
      </c>
      <c r="O280" s="4">
        <f t="shared" si="69"/>
        <v>186.8</v>
      </c>
      <c r="P280" s="4">
        <f t="shared" si="69"/>
        <v>24</v>
      </c>
      <c r="Q280" s="4">
        <f t="shared" si="69"/>
        <v>0</v>
      </c>
      <c r="R280" s="13">
        <f t="shared" si="69"/>
        <v>6</v>
      </c>
    </row>
    <row r="281" spans="1:19" x14ac:dyDescent="0.35">
      <c r="A281" s="32"/>
      <c r="B281" s="33"/>
      <c r="C281" s="33"/>
      <c r="D281" s="33"/>
      <c r="E281" s="33"/>
      <c r="F281" s="33"/>
      <c r="G281" s="33"/>
      <c r="H281" s="34"/>
      <c r="I281" s="3">
        <v>2025</v>
      </c>
      <c r="J281" s="4">
        <f t="shared" ref="J281:R284" si="70">J46+J71+J90+J145+J188+J231+J250+J275</f>
        <v>382.99489999999992</v>
      </c>
      <c r="K281" s="4">
        <f t="shared" si="70"/>
        <v>83.3</v>
      </c>
      <c r="L281" s="4">
        <f t="shared" si="70"/>
        <v>57.294899999999998</v>
      </c>
      <c r="M281" s="4">
        <f t="shared" si="70"/>
        <v>22.2</v>
      </c>
      <c r="N281" s="4">
        <f t="shared" si="70"/>
        <v>220.2</v>
      </c>
      <c r="O281" s="4">
        <f t="shared" si="70"/>
        <v>231.5</v>
      </c>
      <c r="P281" s="4">
        <f t="shared" si="70"/>
        <v>26.135999999999999</v>
      </c>
      <c r="Q281" s="4">
        <f t="shared" si="70"/>
        <v>0</v>
      </c>
      <c r="R281" s="13">
        <f t="shared" si="70"/>
        <v>0</v>
      </c>
    </row>
    <row r="282" spans="1:19" x14ac:dyDescent="0.35">
      <c r="A282" s="32"/>
      <c r="B282" s="33"/>
      <c r="C282" s="33"/>
      <c r="D282" s="33"/>
      <c r="E282" s="33"/>
      <c r="F282" s="33"/>
      <c r="G282" s="33"/>
      <c r="H282" s="34"/>
      <c r="I282" s="3">
        <v>2026</v>
      </c>
      <c r="J282" s="4">
        <f t="shared" si="70"/>
        <v>508</v>
      </c>
      <c r="K282" s="4">
        <f t="shared" si="70"/>
        <v>80.899999999999991</v>
      </c>
      <c r="L282" s="4">
        <f t="shared" si="70"/>
        <v>55.3</v>
      </c>
      <c r="M282" s="4">
        <f t="shared" si="70"/>
        <v>19</v>
      </c>
      <c r="N282" s="4">
        <f t="shared" si="70"/>
        <v>352.8</v>
      </c>
      <c r="O282" s="4">
        <f t="shared" si="70"/>
        <v>2600.1999999999998</v>
      </c>
      <c r="P282" s="4">
        <f t="shared" si="70"/>
        <v>54.647000000000006</v>
      </c>
      <c r="Q282" s="4">
        <f t="shared" si="70"/>
        <v>0</v>
      </c>
      <c r="R282" s="13">
        <f t="shared" si="70"/>
        <v>15</v>
      </c>
    </row>
    <row r="283" spans="1:19" x14ac:dyDescent="0.35">
      <c r="A283" s="32"/>
      <c r="B283" s="33"/>
      <c r="C283" s="33"/>
      <c r="D283" s="33"/>
      <c r="E283" s="33"/>
      <c r="F283" s="33"/>
      <c r="G283" s="33"/>
      <c r="H283" s="34"/>
      <c r="I283" s="3">
        <v>2027</v>
      </c>
      <c r="J283" s="4">
        <f t="shared" si="70"/>
        <v>674.24</v>
      </c>
      <c r="K283" s="4">
        <f t="shared" si="70"/>
        <v>9.5</v>
      </c>
      <c r="L283" s="4">
        <f t="shared" si="70"/>
        <v>129.64000000000001</v>
      </c>
      <c r="M283" s="4">
        <f t="shared" si="70"/>
        <v>28</v>
      </c>
      <c r="N283" s="4">
        <f t="shared" si="70"/>
        <v>507.1</v>
      </c>
      <c r="O283" s="4">
        <f t="shared" si="70"/>
        <v>3801.2</v>
      </c>
      <c r="P283" s="4">
        <f t="shared" si="70"/>
        <v>56.832999999999998</v>
      </c>
      <c r="Q283" s="4">
        <f t="shared" si="70"/>
        <v>0</v>
      </c>
      <c r="R283" s="13">
        <f t="shared" si="70"/>
        <v>0</v>
      </c>
    </row>
    <row r="284" spans="1:19" x14ac:dyDescent="0.35">
      <c r="A284" s="35"/>
      <c r="B284" s="36"/>
      <c r="C284" s="36"/>
      <c r="D284" s="36"/>
      <c r="E284" s="36"/>
      <c r="F284" s="36"/>
      <c r="G284" s="36"/>
      <c r="H284" s="37"/>
      <c r="I284" s="3">
        <v>2028</v>
      </c>
      <c r="J284" s="4">
        <f t="shared" si="70"/>
        <v>835.33999999999992</v>
      </c>
      <c r="K284" s="4">
        <f t="shared" si="70"/>
        <v>10.4</v>
      </c>
      <c r="L284" s="4">
        <f t="shared" si="70"/>
        <v>551.04</v>
      </c>
      <c r="M284" s="4">
        <f t="shared" si="70"/>
        <v>33.099999999999994</v>
      </c>
      <c r="N284" s="4">
        <f t="shared" si="70"/>
        <v>240.8</v>
      </c>
      <c r="O284" s="4">
        <f t="shared" si="70"/>
        <v>1673.98</v>
      </c>
      <c r="P284" s="4">
        <f t="shared" si="70"/>
        <v>59.106000000000002</v>
      </c>
      <c r="Q284" s="4">
        <f t="shared" si="70"/>
        <v>0</v>
      </c>
      <c r="R284" s="13">
        <f t="shared" si="70"/>
        <v>0</v>
      </c>
    </row>
    <row r="285" spans="1:19" x14ac:dyDescent="0.35">
      <c r="A285" s="29" t="s">
        <v>68</v>
      </c>
      <c r="B285" s="30"/>
      <c r="C285" s="30"/>
      <c r="D285" s="30"/>
      <c r="E285" s="30"/>
      <c r="F285" s="30"/>
      <c r="G285" s="30"/>
      <c r="H285" s="31"/>
      <c r="I285" s="3" t="s">
        <v>16</v>
      </c>
      <c r="J285" s="4">
        <f>SUM(J286:J290)</f>
        <v>680.072</v>
      </c>
      <c r="K285" s="4">
        <f t="shared" ref="K285:R285" si="71">SUM(K286:K290)</f>
        <v>38.200000000000003</v>
      </c>
      <c r="L285" s="4">
        <f t="shared" si="71"/>
        <v>147.11000000000001</v>
      </c>
      <c r="M285" s="4">
        <f t="shared" si="71"/>
        <v>51.861999999999995</v>
      </c>
      <c r="N285" s="4">
        <f t="shared" si="71"/>
        <v>442.9</v>
      </c>
      <c r="O285" s="4">
        <f t="shared" si="71"/>
        <v>0</v>
      </c>
      <c r="P285" s="4">
        <f t="shared" si="71"/>
        <v>0</v>
      </c>
      <c r="Q285" s="4">
        <f t="shared" si="71"/>
        <v>0</v>
      </c>
      <c r="R285" s="13">
        <f t="shared" si="71"/>
        <v>0</v>
      </c>
    </row>
    <row r="286" spans="1:19" x14ac:dyDescent="0.35">
      <c r="A286" s="32"/>
      <c r="B286" s="33"/>
      <c r="C286" s="33"/>
      <c r="D286" s="33"/>
      <c r="E286" s="33"/>
      <c r="F286" s="33"/>
      <c r="G286" s="33"/>
      <c r="H286" s="34"/>
      <c r="I286" s="3">
        <v>2024</v>
      </c>
      <c r="J286" s="4">
        <f>SUM(K286:N286)</f>
        <v>98.972000000000008</v>
      </c>
      <c r="K286" s="4">
        <v>5.6</v>
      </c>
      <c r="L286" s="4">
        <v>23.41</v>
      </c>
      <c r="M286" s="4">
        <v>8.2620000000000005</v>
      </c>
      <c r="N286" s="4">
        <v>61.7</v>
      </c>
      <c r="O286" s="4"/>
      <c r="P286" s="4"/>
      <c r="Q286" s="4"/>
      <c r="R286" s="13"/>
    </row>
    <row r="287" spans="1:19" x14ac:dyDescent="0.35">
      <c r="A287" s="32"/>
      <c r="B287" s="33"/>
      <c r="C287" s="33"/>
      <c r="D287" s="33"/>
      <c r="E287" s="33"/>
      <c r="F287" s="33"/>
      <c r="G287" s="33"/>
      <c r="H287" s="34"/>
      <c r="I287" s="3">
        <v>2025</v>
      </c>
      <c r="J287" s="4">
        <f t="shared" ref="J287:J290" si="72">SUM(K287:N287)</f>
        <v>115.1</v>
      </c>
      <c r="K287" s="4">
        <v>6.5</v>
      </c>
      <c r="L287" s="4">
        <v>24.5</v>
      </c>
      <c r="M287" s="4">
        <v>8.6</v>
      </c>
      <c r="N287" s="4">
        <v>75.5</v>
      </c>
      <c r="O287" s="4"/>
      <c r="P287" s="4"/>
      <c r="Q287" s="4"/>
      <c r="R287" s="13"/>
      <c r="S287" s="11">
        <f>J287/J293</f>
        <v>0.23108046277928163</v>
      </c>
    </row>
    <row r="288" spans="1:19" x14ac:dyDescent="0.35">
      <c r="A288" s="32"/>
      <c r="B288" s="33"/>
      <c r="C288" s="33"/>
      <c r="D288" s="33"/>
      <c r="E288" s="33"/>
      <c r="F288" s="33"/>
      <c r="G288" s="33"/>
      <c r="H288" s="34"/>
      <c r="I288" s="3">
        <v>2026</v>
      </c>
      <c r="J288" s="4">
        <f t="shared" si="72"/>
        <v>142</v>
      </c>
      <c r="K288" s="4">
        <v>7.9</v>
      </c>
      <c r="L288" s="4">
        <v>30.2</v>
      </c>
      <c r="M288" s="4">
        <v>10.7</v>
      </c>
      <c r="N288" s="4">
        <v>93.2</v>
      </c>
      <c r="O288" s="4"/>
      <c r="P288" s="4"/>
      <c r="Q288" s="4"/>
      <c r="R288" s="13"/>
      <c r="S288" s="11">
        <f>J288/J294</f>
        <v>0.21846153846153846</v>
      </c>
    </row>
    <row r="289" spans="1:19" x14ac:dyDescent="0.35">
      <c r="A289" s="32"/>
      <c r="B289" s="33"/>
      <c r="C289" s="33"/>
      <c r="D289" s="33"/>
      <c r="E289" s="33"/>
      <c r="F289" s="33"/>
      <c r="G289" s="33"/>
      <c r="H289" s="34"/>
      <c r="I289" s="3">
        <v>2027</v>
      </c>
      <c r="J289" s="4">
        <f t="shared" si="72"/>
        <v>155</v>
      </c>
      <c r="K289" s="4">
        <v>8.6999999999999993</v>
      </c>
      <c r="L289" s="4">
        <v>33</v>
      </c>
      <c r="M289" s="4">
        <v>11.6</v>
      </c>
      <c r="N289" s="4">
        <v>101.7</v>
      </c>
      <c r="O289" s="4"/>
      <c r="P289" s="4"/>
      <c r="Q289" s="4"/>
      <c r="R289" s="13"/>
      <c r="S289" s="11">
        <f>J289/J295</f>
        <v>0.18691814191307704</v>
      </c>
    </row>
    <row r="290" spans="1:19" x14ac:dyDescent="0.35">
      <c r="A290" s="35"/>
      <c r="B290" s="36"/>
      <c r="C290" s="36"/>
      <c r="D290" s="36"/>
      <c r="E290" s="36"/>
      <c r="F290" s="36"/>
      <c r="G290" s="36"/>
      <c r="H290" s="37"/>
      <c r="I290" s="3">
        <v>2028</v>
      </c>
      <c r="J290" s="4">
        <f t="shared" si="72"/>
        <v>169</v>
      </c>
      <c r="K290" s="4">
        <v>9.5</v>
      </c>
      <c r="L290" s="4">
        <v>36</v>
      </c>
      <c r="M290" s="4">
        <v>12.7</v>
      </c>
      <c r="N290" s="4">
        <v>110.8</v>
      </c>
      <c r="O290" s="4"/>
      <c r="P290" s="4"/>
      <c r="Q290" s="4"/>
      <c r="R290" s="13"/>
      <c r="S290" s="11">
        <f>J290/J296</f>
        <v>0.16826970946093953</v>
      </c>
    </row>
    <row r="291" spans="1:19" x14ac:dyDescent="0.35">
      <c r="A291" s="29" t="s">
        <v>69</v>
      </c>
      <c r="B291" s="30"/>
      <c r="C291" s="30"/>
      <c r="D291" s="30"/>
      <c r="E291" s="30"/>
      <c r="F291" s="30"/>
      <c r="G291" s="30"/>
      <c r="H291" s="31"/>
      <c r="I291" s="3" t="s">
        <v>16</v>
      </c>
      <c r="J291" s="4">
        <f>SUM(J292:J296)</f>
        <v>3685.1319000000003</v>
      </c>
      <c r="K291" s="4">
        <f t="shared" ref="K291:R291" si="73">SUM(K292:K296)</f>
        <v>240.07419999999999</v>
      </c>
      <c r="L291" s="4">
        <f t="shared" si="73"/>
        <v>1089.1197</v>
      </c>
      <c r="M291" s="4">
        <f t="shared" si="73"/>
        <v>169.71800000000002</v>
      </c>
      <c r="N291" s="4">
        <f t="shared" si="73"/>
        <v>2186.2199999999998</v>
      </c>
      <c r="O291" s="4">
        <f t="shared" si="73"/>
        <v>8493.68</v>
      </c>
      <c r="P291" s="4">
        <f t="shared" si="73"/>
        <v>220.72199999999998</v>
      </c>
      <c r="Q291" s="4">
        <f t="shared" si="73"/>
        <v>0</v>
      </c>
      <c r="R291" s="13">
        <f t="shared" si="73"/>
        <v>21</v>
      </c>
      <c r="S291" s="12">
        <f>J296/J292</f>
        <v>1.4277205287601089</v>
      </c>
    </row>
    <row r="292" spans="1:19" x14ac:dyDescent="0.35">
      <c r="A292" s="32"/>
      <c r="B292" s="33"/>
      <c r="C292" s="33"/>
      <c r="D292" s="33"/>
      <c r="E292" s="33"/>
      <c r="F292" s="33"/>
      <c r="G292" s="33"/>
      <c r="H292" s="34"/>
      <c r="I292" s="3">
        <v>2024</v>
      </c>
      <c r="J292" s="4">
        <f>J280+J286</f>
        <v>703.45699999999999</v>
      </c>
      <c r="K292" s="4">
        <f t="shared" ref="K292:R292" si="74">K280+K286</f>
        <v>23.374200000000002</v>
      </c>
      <c r="L292" s="4">
        <f t="shared" si="74"/>
        <v>172.1448</v>
      </c>
      <c r="M292" s="4">
        <f t="shared" si="74"/>
        <v>23.817999999999998</v>
      </c>
      <c r="N292" s="4">
        <f t="shared" si="74"/>
        <v>484.11999999999995</v>
      </c>
      <c r="O292" s="4">
        <f t="shared" si="74"/>
        <v>186.8</v>
      </c>
      <c r="P292" s="4">
        <f t="shared" si="74"/>
        <v>24</v>
      </c>
      <c r="Q292" s="4">
        <f t="shared" si="74"/>
        <v>0</v>
      </c>
      <c r="R292" s="13">
        <f t="shared" si="74"/>
        <v>6</v>
      </c>
      <c r="S292" s="11"/>
    </row>
    <row r="293" spans="1:19" x14ac:dyDescent="0.35">
      <c r="A293" s="32"/>
      <c r="B293" s="33"/>
      <c r="C293" s="33"/>
      <c r="D293" s="33"/>
      <c r="E293" s="33"/>
      <c r="F293" s="33"/>
      <c r="G293" s="33"/>
      <c r="H293" s="34"/>
      <c r="I293" s="3">
        <v>2025</v>
      </c>
      <c r="J293" s="4">
        <f t="shared" ref="J293:R296" si="75">J281+J287</f>
        <v>498.09489999999994</v>
      </c>
      <c r="K293" s="4">
        <f t="shared" si="75"/>
        <v>89.8</v>
      </c>
      <c r="L293" s="4">
        <f t="shared" si="75"/>
        <v>81.794899999999998</v>
      </c>
      <c r="M293" s="4">
        <f t="shared" si="75"/>
        <v>30.799999999999997</v>
      </c>
      <c r="N293" s="4">
        <f t="shared" si="75"/>
        <v>295.7</v>
      </c>
      <c r="O293" s="4">
        <f t="shared" si="75"/>
        <v>231.5</v>
      </c>
      <c r="P293" s="4">
        <f t="shared" si="75"/>
        <v>26.135999999999999</v>
      </c>
      <c r="Q293" s="4">
        <f t="shared" si="75"/>
        <v>0</v>
      </c>
      <c r="R293" s="13">
        <f t="shared" si="75"/>
        <v>0</v>
      </c>
      <c r="S293" s="11">
        <f>J293/J292</f>
        <v>0.70806730191042233</v>
      </c>
    </row>
    <row r="294" spans="1:19" x14ac:dyDescent="0.35">
      <c r="A294" s="32"/>
      <c r="B294" s="33"/>
      <c r="C294" s="33"/>
      <c r="D294" s="33"/>
      <c r="E294" s="33"/>
      <c r="F294" s="33"/>
      <c r="G294" s="33"/>
      <c r="H294" s="34"/>
      <c r="I294" s="3">
        <v>2026</v>
      </c>
      <c r="J294" s="4">
        <f t="shared" si="75"/>
        <v>650</v>
      </c>
      <c r="K294" s="4">
        <f t="shared" si="75"/>
        <v>88.8</v>
      </c>
      <c r="L294" s="4">
        <f t="shared" si="75"/>
        <v>85.5</v>
      </c>
      <c r="M294" s="4">
        <f t="shared" si="75"/>
        <v>29.7</v>
      </c>
      <c r="N294" s="4">
        <f t="shared" si="75"/>
        <v>446</v>
      </c>
      <c r="O294" s="4">
        <f t="shared" si="75"/>
        <v>2600.1999999999998</v>
      </c>
      <c r="P294" s="4">
        <f t="shared" si="75"/>
        <v>54.647000000000006</v>
      </c>
      <c r="Q294" s="4">
        <f t="shared" si="75"/>
        <v>0</v>
      </c>
      <c r="R294" s="13">
        <f t="shared" si="75"/>
        <v>15</v>
      </c>
      <c r="S294" s="11">
        <f>J294/J293</f>
        <v>1.3049722050958563</v>
      </c>
    </row>
    <row r="295" spans="1:19" x14ac:dyDescent="0.35">
      <c r="A295" s="32"/>
      <c r="B295" s="33"/>
      <c r="C295" s="33"/>
      <c r="D295" s="33"/>
      <c r="E295" s="33"/>
      <c r="F295" s="33"/>
      <c r="G295" s="33"/>
      <c r="H295" s="34"/>
      <c r="I295" s="3">
        <v>2027</v>
      </c>
      <c r="J295" s="4">
        <f t="shared" si="75"/>
        <v>829.24</v>
      </c>
      <c r="K295" s="4">
        <f t="shared" si="75"/>
        <v>18.2</v>
      </c>
      <c r="L295" s="4">
        <f t="shared" si="75"/>
        <v>162.64000000000001</v>
      </c>
      <c r="M295" s="4">
        <f t="shared" si="75"/>
        <v>39.6</v>
      </c>
      <c r="N295" s="4">
        <f t="shared" si="75"/>
        <v>608.80000000000007</v>
      </c>
      <c r="O295" s="4">
        <f t="shared" si="75"/>
        <v>3801.2</v>
      </c>
      <c r="P295" s="4">
        <f t="shared" si="75"/>
        <v>56.832999999999998</v>
      </c>
      <c r="Q295" s="4">
        <f t="shared" si="75"/>
        <v>0</v>
      </c>
      <c r="R295" s="13">
        <f t="shared" si="75"/>
        <v>0</v>
      </c>
      <c r="S295" s="11">
        <f>J295/J294</f>
        <v>1.2757538461538462</v>
      </c>
    </row>
    <row r="296" spans="1:19" x14ac:dyDescent="0.35">
      <c r="A296" s="35"/>
      <c r="B296" s="36"/>
      <c r="C296" s="36"/>
      <c r="D296" s="36"/>
      <c r="E296" s="36"/>
      <c r="F296" s="36"/>
      <c r="G296" s="36"/>
      <c r="H296" s="37"/>
      <c r="I296" s="3">
        <v>2028</v>
      </c>
      <c r="J296" s="4">
        <f t="shared" si="75"/>
        <v>1004.3399999999999</v>
      </c>
      <c r="K296" s="4">
        <f t="shared" si="75"/>
        <v>19.899999999999999</v>
      </c>
      <c r="L296" s="4">
        <f t="shared" si="75"/>
        <v>587.04</v>
      </c>
      <c r="M296" s="4">
        <f t="shared" si="75"/>
        <v>45.8</v>
      </c>
      <c r="N296" s="4">
        <f t="shared" si="75"/>
        <v>351.6</v>
      </c>
      <c r="O296" s="4">
        <f t="shared" si="75"/>
        <v>1673.98</v>
      </c>
      <c r="P296" s="4">
        <f t="shared" si="75"/>
        <v>59.106000000000002</v>
      </c>
      <c r="Q296" s="4">
        <f t="shared" si="75"/>
        <v>0</v>
      </c>
      <c r="R296" s="13">
        <f t="shared" si="75"/>
        <v>0</v>
      </c>
      <c r="S296" s="11">
        <f>J296/J295</f>
        <v>1.2111572041869663</v>
      </c>
    </row>
  </sheetData>
  <mergeCells count="335">
    <mergeCell ref="A2:R2"/>
    <mergeCell ref="A3:R3"/>
    <mergeCell ref="A211:A216"/>
    <mergeCell ref="B211:B216"/>
    <mergeCell ref="C211:C216"/>
    <mergeCell ref="D211:D216"/>
    <mergeCell ref="E211:E216"/>
    <mergeCell ref="F211:F216"/>
    <mergeCell ref="G211:G216"/>
    <mergeCell ref="H211:H216"/>
    <mergeCell ref="B217:B222"/>
    <mergeCell ref="C217:C222"/>
    <mergeCell ref="D217:D222"/>
    <mergeCell ref="E217:E222"/>
    <mergeCell ref="F217:F222"/>
    <mergeCell ref="G217:G222"/>
    <mergeCell ref="H217:H222"/>
    <mergeCell ref="A217:A222"/>
    <mergeCell ref="A199:A204"/>
    <mergeCell ref="B199:B204"/>
    <mergeCell ref="C199:C204"/>
    <mergeCell ref="D199:D204"/>
    <mergeCell ref="E199:E204"/>
    <mergeCell ref="F199:F204"/>
    <mergeCell ref="G199:G204"/>
    <mergeCell ref="H199:H204"/>
    <mergeCell ref="A205:A210"/>
    <mergeCell ref="B205:B210"/>
    <mergeCell ref="C205:C210"/>
    <mergeCell ref="D205:D210"/>
    <mergeCell ref="E205:E210"/>
    <mergeCell ref="F205:F210"/>
    <mergeCell ref="G205:G210"/>
    <mergeCell ref="H205:H210"/>
    <mergeCell ref="S193:S198"/>
    <mergeCell ref="S119:S124"/>
    <mergeCell ref="A273:H278"/>
    <mergeCell ref="A279:H284"/>
    <mergeCell ref="A285:H290"/>
    <mergeCell ref="A291:H296"/>
    <mergeCell ref="F261:F266"/>
    <mergeCell ref="G261:G266"/>
    <mergeCell ref="H261:H266"/>
    <mergeCell ref="A261:A266"/>
    <mergeCell ref="B261:B266"/>
    <mergeCell ref="C261:C266"/>
    <mergeCell ref="D261:D266"/>
    <mergeCell ref="E261:E266"/>
    <mergeCell ref="A267:A272"/>
    <mergeCell ref="B267:B272"/>
    <mergeCell ref="C267:C272"/>
    <mergeCell ref="D267:D272"/>
    <mergeCell ref="E267:E272"/>
    <mergeCell ref="F267:F272"/>
    <mergeCell ref="G267:G272"/>
    <mergeCell ref="H267:H272"/>
    <mergeCell ref="A254:R254"/>
    <mergeCell ref="A255:A260"/>
    <mergeCell ref="B255:B260"/>
    <mergeCell ref="C255:C260"/>
    <mergeCell ref="D255:D260"/>
    <mergeCell ref="E255:E260"/>
    <mergeCell ref="F255:F260"/>
    <mergeCell ref="G255:G260"/>
    <mergeCell ref="H255:H260"/>
    <mergeCell ref="A236:A241"/>
    <mergeCell ref="B236:B241"/>
    <mergeCell ref="C236:C241"/>
    <mergeCell ref="D236:D241"/>
    <mergeCell ref="E236:E241"/>
    <mergeCell ref="F236:F241"/>
    <mergeCell ref="G236:G241"/>
    <mergeCell ref="H236:H241"/>
    <mergeCell ref="A248:H253"/>
    <mergeCell ref="A242:A247"/>
    <mergeCell ref="B242:B247"/>
    <mergeCell ref="C242:C247"/>
    <mergeCell ref="D242:D247"/>
    <mergeCell ref="E242:E247"/>
    <mergeCell ref="F242:F247"/>
    <mergeCell ref="G242:G247"/>
    <mergeCell ref="H242:H247"/>
    <mergeCell ref="F223:F228"/>
    <mergeCell ref="G223:G228"/>
    <mergeCell ref="H223:H228"/>
    <mergeCell ref="A223:A228"/>
    <mergeCell ref="B223:B228"/>
    <mergeCell ref="C223:C228"/>
    <mergeCell ref="D223:D228"/>
    <mergeCell ref="E223:E228"/>
    <mergeCell ref="A235:R235"/>
    <mergeCell ref="A229:H234"/>
    <mergeCell ref="A186:H191"/>
    <mergeCell ref="A192:R192"/>
    <mergeCell ref="A193:A198"/>
    <mergeCell ref="B193:B198"/>
    <mergeCell ref="C193:C198"/>
    <mergeCell ref="D193:D198"/>
    <mergeCell ref="E193:E198"/>
    <mergeCell ref="F193:F198"/>
    <mergeCell ref="G193:G198"/>
    <mergeCell ref="H193:H198"/>
    <mergeCell ref="F174:F179"/>
    <mergeCell ref="G174:G179"/>
    <mergeCell ref="H174:H179"/>
    <mergeCell ref="A174:A179"/>
    <mergeCell ref="B174:B179"/>
    <mergeCell ref="C174:C179"/>
    <mergeCell ref="D174:D179"/>
    <mergeCell ref="E174:E179"/>
    <mergeCell ref="F180:F185"/>
    <mergeCell ref="G180:G185"/>
    <mergeCell ref="H180:H185"/>
    <mergeCell ref="A180:A185"/>
    <mergeCell ref="B180:B185"/>
    <mergeCell ref="C180:C185"/>
    <mergeCell ref="D180:D185"/>
    <mergeCell ref="E180:E185"/>
    <mergeCell ref="F162:F167"/>
    <mergeCell ref="G162:G167"/>
    <mergeCell ref="H162:H167"/>
    <mergeCell ref="A162:A167"/>
    <mergeCell ref="B162:B167"/>
    <mergeCell ref="C162:C167"/>
    <mergeCell ref="D162:D167"/>
    <mergeCell ref="E162:E167"/>
    <mergeCell ref="F168:F173"/>
    <mergeCell ref="G168:G173"/>
    <mergeCell ref="H168:H173"/>
    <mergeCell ref="A168:A173"/>
    <mergeCell ref="B168:B173"/>
    <mergeCell ref="C168:C173"/>
    <mergeCell ref="D168:D173"/>
    <mergeCell ref="E168:E173"/>
    <mergeCell ref="A150:A155"/>
    <mergeCell ref="B150:B155"/>
    <mergeCell ref="C150:C155"/>
    <mergeCell ref="D150:D155"/>
    <mergeCell ref="E150:E155"/>
    <mergeCell ref="F150:F155"/>
    <mergeCell ref="G150:G155"/>
    <mergeCell ref="H150:H155"/>
    <mergeCell ref="F156:F161"/>
    <mergeCell ref="G156:G161"/>
    <mergeCell ref="H156:H161"/>
    <mergeCell ref="A156:A161"/>
    <mergeCell ref="B156:B161"/>
    <mergeCell ref="C156:C161"/>
    <mergeCell ref="D156:D161"/>
    <mergeCell ref="E156:E161"/>
    <mergeCell ref="F137:F142"/>
    <mergeCell ref="G137:G142"/>
    <mergeCell ref="H137:H142"/>
    <mergeCell ref="A137:A142"/>
    <mergeCell ref="B137:B142"/>
    <mergeCell ref="C137:C142"/>
    <mergeCell ref="D137:D142"/>
    <mergeCell ref="E137:E142"/>
    <mergeCell ref="A149:R149"/>
    <mergeCell ref="A143:H148"/>
    <mergeCell ref="E125:E130"/>
    <mergeCell ref="F131:F136"/>
    <mergeCell ref="G131:G136"/>
    <mergeCell ref="H131:H136"/>
    <mergeCell ref="A131:A136"/>
    <mergeCell ref="B131:B136"/>
    <mergeCell ref="C131:C136"/>
    <mergeCell ref="D131:D136"/>
    <mergeCell ref="E131:E136"/>
    <mergeCell ref="F125:F130"/>
    <mergeCell ref="G125:G130"/>
    <mergeCell ref="H125:H130"/>
    <mergeCell ref="A125:A130"/>
    <mergeCell ref="B125:B130"/>
    <mergeCell ref="C125:C130"/>
    <mergeCell ref="D125:D130"/>
    <mergeCell ref="F101:F106"/>
    <mergeCell ref="G101:G106"/>
    <mergeCell ref="H101:H106"/>
    <mergeCell ref="A101:A106"/>
    <mergeCell ref="B101:B106"/>
    <mergeCell ref="C101:C106"/>
    <mergeCell ref="D101:D106"/>
    <mergeCell ref="E101:E106"/>
    <mergeCell ref="F107:F112"/>
    <mergeCell ref="G107:G112"/>
    <mergeCell ref="H107:H112"/>
    <mergeCell ref="A107:A112"/>
    <mergeCell ref="B107:B112"/>
    <mergeCell ref="C107:C112"/>
    <mergeCell ref="D107:D112"/>
    <mergeCell ref="E107:E112"/>
    <mergeCell ref="A94:R94"/>
    <mergeCell ref="A95:A100"/>
    <mergeCell ref="B95:B100"/>
    <mergeCell ref="C95:C100"/>
    <mergeCell ref="D95:D100"/>
    <mergeCell ref="E95:E100"/>
    <mergeCell ref="F95:F100"/>
    <mergeCell ref="G95:G100"/>
    <mergeCell ref="H95:H100"/>
    <mergeCell ref="F82:F87"/>
    <mergeCell ref="G82:G87"/>
    <mergeCell ref="H82:H87"/>
    <mergeCell ref="A82:A87"/>
    <mergeCell ref="B82:B87"/>
    <mergeCell ref="C82:C87"/>
    <mergeCell ref="D82:D87"/>
    <mergeCell ref="E82:E87"/>
    <mergeCell ref="A88:H93"/>
    <mergeCell ref="A57:A62"/>
    <mergeCell ref="B57:B62"/>
    <mergeCell ref="C57:C62"/>
    <mergeCell ref="D57:D62"/>
    <mergeCell ref="E57:E62"/>
    <mergeCell ref="F63:F68"/>
    <mergeCell ref="G63:G68"/>
    <mergeCell ref="H63:H68"/>
    <mergeCell ref="A63:A68"/>
    <mergeCell ref="B63:B68"/>
    <mergeCell ref="C63:C68"/>
    <mergeCell ref="D63:D68"/>
    <mergeCell ref="E63:E68"/>
    <mergeCell ref="A44:H49"/>
    <mergeCell ref="A50:R50"/>
    <mergeCell ref="A51:A56"/>
    <mergeCell ref="B51:B56"/>
    <mergeCell ref="C51:C56"/>
    <mergeCell ref="D51:D56"/>
    <mergeCell ref="E51:E56"/>
    <mergeCell ref="F51:F56"/>
    <mergeCell ref="G51:G56"/>
    <mergeCell ref="H51:H56"/>
    <mergeCell ref="F32:F37"/>
    <mergeCell ref="G32:G37"/>
    <mergeCell ref="H32:H37"/>
    <mergeCell ref="A32:A37"/>
    <mergeCell ref="B32:B37"/>
    <mergeCell ref="C32:C37"/>
    <mergeCell ref="D32:D37"/>
    <mergeCell ref="E32:E37"/>
    <mergeCell ref="F38:F43"/>
    <mergeCell ref="G38:G43"/>
    <mergeCell ref="H38:H43"/>
    <mergeCell ref="A38:A43"/>
    <mergeCell ref="B38:B43"/>
    <mergeCell ref="C38:C43"/>
    <mergeCell ref="D38:D43"/>
    <mergeCell ref="E38:E43"/>
    <mergeCell ref="F20:F25"/>
    <mergeCell ref="G20:G25"/>
    <mergeCell ref="H20:H25"/>
    <mergeCell ref="A20:A25"/>
    <mergeCell ref="B20:B25"/>
    <mergeCell ref="C20:C25"/>
    <mergeCell ref="D20:D25"/>
    <mergeCell ref="E20:E25"/>
    <mergeCell ref="F26:F31"/>
    <mergeCell ref="G26:G31"/>
    <mergeCell ref="H26:H31"/>
    <mergeCell ref="A26:A31"/>
    <mergeCell ref="B26:B31"/>
    <mergeCell ref="C26:C31"/>
    <mergeCell ref="D26:D31"/>
    <mergeCell ref="E26:E31"/>
    <mergeCell ref="F8:F13"/>
    <mergeCell ref="G8:G13"/>
    <mergeCell ref="H8:H13"/>
    <mergeCell ref="A8:A13"/>
    <mergeCell ref="B8:B13"/>
    <mergeCell ref="C8:C13"/>
    <mergeCell ref="D8:D13"/>
    <mergeCell ref="E8:E13"/>
    <mergeCell ref="F14:F19"/>
    <mergeCell ref="G14:G19"/>
    <mergeCell ref="H14:H19"/>
    <mergeCell ref="A14:A19"/>
    <mergeCell ref="B14:B19"/>
    <mergeCell ref="C14:C19"/>
    <mergeCell ref="D14:D19"/>
    <mergeCell ref="E14:E19"/>
    <mergeCell ref="A7:R7"/>
    <mergeCell ref="J4:N4"/>
    <mergeCell ref="O4:R4"/>
    <mergeCell ref="J5:J6"/>
    <mergeCell ref="L5:L6"/>
    <mergeCell ref="M5:M6"/>
    <mergeCell ref="A4:A6"/>
    <mergeCell ref="B4:B6"/>
    <mergeCell ref="C4:C6"/>
    <mergeCell ref="D4:D6"/>
    <mergeCell ref="E4:E6"/>
    <mergeCell ref="F4:F6"/>
    <mergeCell ref="G4:G6"/>
    <mergeCell ref="K5:K6"/>
    <mergeCell ref="Q5:Q6"/>
    <mergeCell ref="R5:R6"/>
    <mergeCell ref="H4:H6"/>
    <mergeCell ref="I4:I6"/>
    <mergeCell ref="O5:O6"/>
    <mergeCell ref="P5:P6"/>
    <mergeCell ref="N5:N6"/>
    <mergeCell ref="A113:A118"/>
    <mergeCell ref="F119:F124"/>
    <mergeCell ref="G119:G124"/>
    <mergeCell ref="H119:H124"/>
    <mergeCell ref="A119:A124"/>
    <mergeCell ref="B119:B124"/>
    <mergeCell ref="C119:C124"/>
    <mergeCell ref="D119:D124"/>
    <mergeCell ref="E119:E124"/>
    <mergeCell ref="S51:S56"/>
    <mergeCell ref="S63:S68"/>
    <mergeCell ref="S236:S241"/>
    <mergeCell ref="S255:S272"/>
    <mergeCell ref="B113:B118"/>
    <mergeCell ref="C113:C118"/>
    <mergeCell ref="D113:D118"/>
    <mergeCell ref="E113:E118"/>
    <mergeCell ref="F113:F118"/>
    <mergeCell ref="G113:G118"/>
    <mergeCell ref="H113:H118"/>
    <mergeCell ref="F57:F62"/>
    <mergeCell ref="G57:G62"/>
    <mergeCell ref="H57:H62"/>
    <mergeCell ref="A69:H74"/>
    <mergeCell ref="A75:R75"/>
    <mergeCell ref="A76:A81"/>
    <mergeCell ref="B76:B81"/>
    <mergeCell ref="C76:C81"/>
    <mergeCell ref="D76:D81"/>
    <mergeCell ref="E76:E81"/>
    <mergeCell ref="F76:F81"/>
    <mergeCell ref="G76:G81"/>
    <mergeCell ref="H76:H81"/>
  </mergeCells>
  <pageMargins left="0.31496062992125984" right="0.31496062992125984" top="0.35433070866141736" bottom="0.35433070866141736" header="0.11811023622047245" footer="0.11811023622047245"/>
  <pageSetup paperSize="9" scale="34" fitToHeight="0" orientation="landscape" r:id="rId1"/>
  <rowBreaks count="4" manualBreakCount="4">
    <brk id="62" max="17" man="1"/>
    <brk id="106" max="17" man="1"/>
    <brk id="216" max="17" man="1"/>
    <brk id="272" max="17" man="1"/>
  </rowBreaks>
  <colBreaks count="1" manualBreakCount="1">
    <brk id="18" min="1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Инвестиционный план</vt:lpstr>
      <vt:lpstr>'Инвестиционный план'!Заголовки_для_печати</vt:lpstr>
      <vt:lpstr>'Инвестиционный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КолобоваАН</cp:lastModifiedBy>
  <cp:lastPrinted>2025-07-03T06:35:42Z</cp:lastPrinted>
  <dcterms:created xsi:type="dcterms:W3CDTF">2025-05-14T12:37:48Z</dcterms:created>
  <dcterms:modified xsi:type="dcterms:W3CDTF">2025-07-03T10:00:01Z</dcterms:modified>
</cp:coreProperties>
</file>